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лешка4\111\форми\"/>
    </mc:Choice>
  </mc:AlternateContent>
  <xr:revisionPtr revIDLastSave="0" documentId="13_ncr:1_{37829D1A-C3EC-4167-B6E6-8605DBB91A6D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магістр_освіта" sheetId="3" r:id="rId1"/>
    <sheet name="магістр_галузь" sheetId="4" r:id="rId2"/>
  </sheets>
  <definedNames>
    <definedName name="_xlnm.Print_Area" localSheetId="1">магістр_галузь!$A$1:$BA$117</definedName>
    <definedName name="_xlnm.Print_Area" localSheetId="0">магістр_освіта!$A$1:$BA$112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51" i="3" l="1"/>
  <c r="AJ51" i="3" s="1"/>
  <c r="AC52" i="3"/>
  <c r="AL52" i="3" s="1"/>
  <c r="AJ52" i="3" s="1"/>
  <c r="AF51" i="3" l="1"/>
  <c r="AS51" i="3" s="1"/>
  <c r="AF52" i="3"/>
  <c r="AS52" i="3" s="1"/>
  <c r="AC73" i="4"/>
  <c r="AF73" i="4" s="1"/>
  <c r="AC75" i="3"/>
  <c r="AF75" i="3" s="1"/>
  <c r="AL73" i="4" l="1"/>
  <c r="AN73" i="4"/>
  <c r="AL75" i="3"/>
  <c r="AN75" i="3"/>
  <c r="AY82" i="4"/>
  <c r="AW82" i="4"/>
  <c r="AU82" i="4"/>
  <c r="AY81" i="4"/>
  <c r="AW81" i="4"/>
  <c r="AU81" i="4"/>
  <c r="AY80" i="4"/>
  <c r="AW80" i="4"/>
  <c r="AU80" i="4"/>
  <c r="AY79" i="4"/>
  <c r="AW79" i="4"/>
  <c r="AU79" i="4"/>
  <c r="AY76" i="4"/>
  <c r="AW76" i="4"/>
  <c r="AU76" i="4"/>
  <c r="AQ76" i="4"/>
  <c r="AP76" i="4"/>
  <c r="AA76" i="4"/>
  <c r="Y76" i="4"/>
  <c r="W76" i="4"/>
  <c r="AC75" i="4"/>
  <c r="AL75" i="4" s="1"/>
  <c r="AC74" i="4"/>
  <c r="AF74" i="4" s="1"/>
  <c r="AC72" i="4"/>
  <c r="AL72" i="4" s="1"/>
  <c r="AC71" i="4"/>
  <c r="AF71" i="4" s="1"/>
  <c r="AC70" i="4"/>
  <c r="AL70" i="4" s="1"/>
  <c r="AY66" i="4"/>
  <c r="AW66" i="4"/>
  <c r="AU66" i="4"/>
  <c r="AQ66" i="4"/>
  <c r="AQ67" i="4" s="1"/>
  <c r="AA66" i="4"/>
  <c r="Y66" i="4"/>
  <c r="W66" i="4"/>
  <c r="AP65" i="4"/>
  <c r="AC65" i="4"/>
  <c r="AF65" i="4" s="1"/>
  <c r="AS65" i="4" s="1"/>
  <c r="AC64" i="4"/>
  <c r="AF64" i="4" s="1"/>
  <c r="AS64" i="4" s="1"/>
  <c r="AC63" i="4"/>
  <c r="AF63" i="4" s="1"/>
  <c r="AS63" i="4" s="1"/>
  <c r="AC61" i="4"/>
  <c r="AN61" i="4" s="1"/>
  <c r="AC60" i="4"/>
  <c r="AL60" i="4" s="1"/>
  <c r="AC59" i="4"/>
  <c r="AL59" i="4" s="1"/>
  <c r="AC58" i="4"/>
  <c r="AL58" i="4" s="1"/>
  <c r="AC57" i="4"/>
  <c r="AL57" i="4" s="1"/>
  <c r="AF57" i="4"/>
  <c r="AC56" i="4"/>
  <c r="AL56" i="4" s="1"/>
  <c r="AC55" i="4"/>
  <c r="AF55" i="4" s="1"/>
  <c r="AY53" i="4"/>
  <c r="AW53" i="4"/>
  <c r="AU53" i="4"/>
  <c r="AN53" i="4"/>
  <c r="AA53" i="4"/>
  <c r="AA67" i="4"/>
  <c r="Y53" i="4"/>
  <c r="W53" i="4"/>
  <c r="AC52" i="4"/>
  <c r="AL52" i="4" s="1"/>
  <c r="AJ52" i="4" s="1"/>
  <c r="AC51" i="4"/>
  <c r="AL51" i="4" s="1"/>
  <c r="AJ51" i="4" s="1"/>
  <c r="AC50" i="4"/>
  <c r="AL50" i="4" s="1"/>
  <c r="AY44" i="4"/>
  <c r="AW44" i="4"/>
  <c r="AU44" i="4"/>
  <c r="M36" i="4"/>
  <c r="M37" i="4" s="1"/>
  <c r="K36" i="4"/>
  <c r="K37" i="4" s="1"/>
  <c r="H36" i="4"/>
  <c r="E36" i="4"/>
  <c r="B36" i="4"/>
  <c r="O35" i="4"/>
  <c r="O37" i="4" s="1"/>
  <c r="H35" i="4"/>
  <c r="H37" i="4" s="1"/>
  <c r="E35" i="4"/>
  <c r="B35" i="4"/>
  <c r="AW84" i="3"/>
  <c r="AY84" i="3"/>
  <c r="AU84" i="3"/>
  <c r="AY81" i="3"/>
  <c r="AW81" i="3"/>
  <c r="AW82" i="3"/>
  <c r="AU81" i="3"/>
  <c r="AU82" i="3"/>
  <c r="AY82" i="3"/>
  <c r="AY83" i="3"/>
  <c r="AW83" i="3"/>
  <c r="AU83" i="3"/>
  <c r="Y78" i="3"/>
  <c r="AA78" i="3"/>
  <c r="W78" i="3"/>
  <c r="Y68" i="3"/>
  <c r="AA68" i="3"/>
  <c r="W68" i="3"/>
  <c r="AC73" i="3"/>
  <c r="AF73" i="3" s="1"/>
  <c r="AC74" i="3"/>
  <c r="AL74" i="3" s="1"/>
  <c r="AC76" i="3"/>
  <c r="AF76" i="3" s="1"/>
  <c r="AC77" i="3"/>
  <c r="AN77" i="3" s="1"/>
  <c r="AY68" i="3"/>
  <c r="AW68" i="3"/>
  <c r="AC61" i="3"/>
  <c r="AF61" i="3" s="1"/>
  <c r="AC60" i="3"/>
  <c r="AL60" i="3" s="1"/>
  <c r="AC62" i="3"/>
  <c r="AL62" i="3" s="1"/>
  <c r="AC59" i="3"/>
  <c r="AF59" i="3" s="1"/>
  <c r="AC58" i="3"/>
  <c r="AL58" i="3" s="1"/>
  <c r="AQ68" i="3"/>
  <c r="AQ69" i="3" s="1"/>
  <c r="AU68" i="3"/>
  <c r="AW78" i="3"/>
  <c r="AY78" i="3"/>
  <c r="AU78" i="3"/>
  <c r="AQ78" i="3"/>
  <c r="AF56" i="4"/>
  <c r="AL74" i="4"/>
  <c r="AN57" i="4"/>
  <c r="AP67" i="3"/>
  <c r="AC67" i="3"/>
  <c r="AF67" i="3" s="1"/>
  <c r="AS67" i="3" s="1"/>
  <c r="AC66" i="3"/>
  <c r="AF66" i="3" s="1"/>
  <c r="AS66" i="3" s="1"/>
  <c r="AC65" i="3"/>
  <c r="AF65" i="3" s="1"/>
  <c r="AS65" i="3" s="1"/>
  <c r="AP78" i="3"/>
  <c r="AC72" i="3"/>
  <c r="AN72" i="3" s="1"/>
  <c r="AC63" i="3"/>
  <c r="AN63" i="3" s="1"/>
  <c r="AC57" i="3"/>
  <c r="AL57" i="3" s="1"/>
  <c r="AY55" i="3"/>
  <c r="AW55" i="3"/>
  <c r="AU55" i="3"/>
  <c r="AN55" i="3"/>
  <c r="AA55" i="3"/>
  <c r="Y55" i="3"/>
  <c r="W55" i="3"/>
  <c r="AC54" i="3"/>
  <c r="AC53" i="3"/>
  <c r="AF53" i="3" s="1"/>
  <c r="AC50" i="3"/>
  <c r="AL50" i="3" s="1"/>
  <c r="AJ50" i="3" s="1"/>
  <c r="AY44" i="3"/>
  <c r="AW44" i="3"/>
  <c r="AU44" i="3"/>
  <c r="M36" i="3"/>
  <c r="M37" i="3" s="1"/>
  <c r="K36" i="3"/>
  <c r="K37" i="3" s="1"/>
  <c r="H36" i="3"/>
  <c r="E36" i="3"/>
  <c r="B36" i="3"/>
  <c r="O35" i="3"/>
  <c r="O37" i="3" s="1"/>
  <c r="H35" i="3"/>
  <c r="E35" i="3"/>
  <c r="B35" i="3"/>
  <c r="AL76" i="3"/>
  <c r="AN57" i="3" l="1"/>
  <c r="AJ57" i="3"/>
  <c r="AF58" i="3"/>
  <c r="AW67" i="4"/>
  <c r="AF60" i="4"/>
  <c r="AF59" i="4"/>
  <c r="AS59" i="4" s="1"/>
  <c r="AN59" i="4"/>
  <c r="AJ59" i="4" s="1"/>
  <c r="AF57" i="3"/>
  <c r="AS57" i="3" s="1"/>
  <c r="AN58" i="3"/>
  <c r="AJ58" i="3" s="1"/>
  <c r="AS58" i="3" s="1"/>
  <c r="AN76" i="3"/>
  <c r="AJ76" i="3" s="1"/>
  <c r="AS76" i="3" s="1"/>
  <c r="AN74" i="4"/>
  <c r="AJ74" i="4" s="1"/>
  <c r="AS74" i="4" s="1"/>
  <c r="AL72" i="3"/>
  <c r="AJ72" i="3" s="1"/>
  <c r="AS72" i="3" s="1"/>
  <c r="AF72" i="3"/>
  <c r="AF50" i="3"/>
  <c r="AS50" i="3" s="1"/>
  <c r="AA69" i="3"/>
  <c r="AF51" i="4"/>
  <c r="AS51" i="4" s="1"/>
  <c r="AU67" i="4"/>
  <c r="AU77" i="4" s="1"/>
  <c r="AN60" i="4"/>
  <c r="AJ60" i="4" s="1"/>
  <c r="AF61" i="4"/>
  <c r="AL61" i="4"/>
  <c r="AJ61" i="4" s="1"/>
  <c r="AJ73" i="4"/>
  <c r="AS73" i="4" s="1"/>
  <c r="AC76" i="4"/>
  <c r="AA77" i="4"/>
  <c r="AW77" i="4"/>
  <c r="W67" i="4"/>
  <c r="W77" i="4" s="1"/>
  <c r="AY67" i="4"/>
  <c r="AY77" i="4" s="1"/>
  <c r="AF52" i="4"/>
  <c r="AS52" i="4" s="1"/>
  <c r="Q36" i="4"/>
  <c r="B37" i="3"/>
  <c r="AN59" i="3"/>
  <c r="AL53" i="3"/>
  <c r="AJ53" i="3" s="1"/>
  <c r="AS53" i="3" s="1"/>
  <c r="AN74" i="3"/>
  <c r="AJ74" i="3" s="1"/>
  <c r="Y69" i="3"/>
  <c r="Y79" i="3" s="1"/>
  <c r="AJ75" i="3"/>
  <c r="AS75" i="3" s="1"/>
  <c r="E37" i="3"/>
  <c r="AY69" i="3"/>
  <c r="AY79" i="3" s="1"/>
  <c r="AC55" i="3"/>
  <c r="AN62" i="3"/>
  <c r="AJ62" i="3" s="1"/>
  <c r="AQ79" i="3"/>
  <c r="AU69" i="3"/>
  <c r="AU79" i="3" s="1"/>
  <c r="AF74" i="3"/>
  <c r="AF60" i="3"/>
  <c r="AF63" i="3"/>
  <c r="AF62" i="3"/>
  <c r="AW69" i="3"/>
  <c r="AW79" i="3" s="1"/>
  <c r="AL54" i="3"/>
  <c r="AJ54" i="3" s="1"/>
  <c r="AF54" i="3"/>
  <c r="Q36" i="3"/>
  <c r="W69" i="3"/>
  <c r="W79" i="3" s="1"/>
  <c r="AN61" i="3"/>
  <c r="AL77" i="3"/>
  <c r="AJ77" i="3" s="1"/>
  <c r="AL63" i="3"/>
  <c r="AJ63" i="3" s="1"/>
  <c r="AL61" i="3"/>
  <c r="AF77" i="3"/>
  <c r="Q35" i="3"/>
  <c r="AC68" i="3"/>
  <c r="AA79" i="3"/>
  <c r="AJ57" i="4"/>
  <c r="AS57" i="4" s="1"/>
  <c r="AN58" i="4"/>
  <c r="AJ58" i="4" s="1"/>
  <c r="AN71" i="4"/>
  <c r="AN55" i="4"/>
  <c r="AL71" i="4"/>
  <c r="AL55" i="4"/>
  <c r="AQ77" i="4"/>
  <c r="E37" i="4"/>
  <c r="AN56" i="4"/>
  <c r="AJ56" i="4" s="1"/>
  <c r="AS56" i="4" s="1"/>
  <c r="AC66" i="4"/>
  <c r="AF58" i="4"/>
  <c r="AF66" i="4" s="1"/>
  <c r="Q35" i="4"/>
  <c r="B37" i="4"/>
  <c r="Y67" i="4"/>
  <c r="Y77" i="4" s="1"/>
  <c r="AL53" i="4"/>
  <c r="AJ50" i="4"/>
  <c r="AJ53" i="4" s="1"/>
  <c r="AL76" i="4"/>
  <c r="AN73" i="3"/>
  <c r="AL59" i="3"/>
  <c r="AN72" i="4"/>
  <c r="AJ72" i="4" s="1"/>
  <c r="AF75" i="4"/>
  <c r="AF72" i="4"/>
  <c r="AF70" i="4"/>
  <c r="AF50" i="4"/>
  <c r="H37" i="3"/>
  <c r="AL73" i="3"/>
  <c r="AN60" i="3"/>
  <c r="AN70" i="4"/>
  <c r="AJ70" i="4" s="1"/>
  <c r="AC53" i="4"/>
  <c r="AC78" i="3"/>
  <c r="AN75" i="4"/>
  <c r="AJ75" i="4" s="1"/>
  <c r="AF78" i="3" l="1"/>
  <c r="AC69" i="3"/>
  <c r="AC79" i="3" s="1"/>
  <c r="AN78" i="3"/>
  <c r="AJ59" i="3"/>
  <c r="AS60" i="4"/>
  <c r="AJ61" i="3"/>
  <c r="AS61" i="3" s="1"/>
  <c r="AS74" i="3"/>
  <c r="Q37" i="4"/>
  <c r="AJ55" i="3"/>
  <c r="AS63" i="3"/>
  <c r="AS61" i="4"/>
  <c r="AL66" i="4"/>
  <c r="AL67" i="4" s="1"/>
  <c r="AL77" i="4" s="1"/>
  <c r="AN66" i="4"/>
  <c r="AN67" i="4" s="1"/>
  <c r="AL55" i="3"/>
  <c r="AS62" i="3"/>
  <c r="AS54" i="3"/>
  <c r="AS55" i="3" s="1"/>
  <c r="AF68" i="3"/>
  <c r="AN68" i="3"/>
  <c r="AN69" i="3" s="1"/>
  <c r="AN79" i="3" s="1"/>
  <c r="AF55" i="3"/>
  <c r="Q37" i="3"/>
  <c r="AS77" i="3"/>
  <c r="AJ60" i="3"/>
  <c r="AS60" i="3" s="1"/>
  <c r="AS58" i="4"/>
  <c r="AJ55" i="4"/>
  <c r="AC67" i="4"/>
  <c r="AC77" i="4" s="1"/>
  <c r="AJ71" i="4"/>
  <c r="AS71" i="4" s="1"/>
  <c r="AJ76" i="4"/>
  <c r="AL78" i="3"/>
  <c r="AJ73" i="3"/>
  <c r="AS70" i="4"/>
  <c r="AF76" i="4"/>
  <c r="AN76" i="4"/>
  <c r="AS72" i="4"/>
  <c r="AL68" i="3"/>
  <c r="AS59" i="3"/>
  <c r="AF53" i="4"/>
  <c r="AF67" i="4" s="1"/>
  <c r="AS50" i="4"/>
  <c r="AS53" i="4" s="1"/>
  <c r="AS75" i="4"/>
  <c r="AL69" i="3" l="1"/>
  <c r="AL79" i="3" s="1"/>
  <c r="AN77" i="4"/>
  <c r="AF77" i="4"/>
  <c r="AF69" i="3"/>
  <c r="AF79" i="3" s="1"/>
  <c r="AJ68" i="3"/>
  <c r="AJ69" i="3" s="1"/>
  <c r="AS68" i="3"/>
  <c r="AS69" i="3" s="1"/>
  <c r="AJ66" i="4"/>
  <c r="AJ67" i="4" s="1"/>
  <c r="AJ77" i="4" s="1"/>
  <c r="AS55" i="4"/>
  <c r="AS66" i="4" s="1"/>
  <c r="AS67" i="4" s="1"/>
  <c r="AS73" i="3"/>
  <c r="AS78" i="3" s="1"/>
  <c r="AJ78" i="3"/>
  <c r="AS76" i="4"/>
  <c r="AS77" i="4" l="1"/>
  <c r="AJ79" i="3"/>
  <c r="AS79" i="3"/>
</calcChain>
</file>

<file path=xl/sharedStrings.xml><?xml version="1.0" encoding="utf-8"?>
<sst xmlns="http://schemas.openxmlformats.org/spreadsheetml/2006/main" count="373" uniqueCount="166">
  <si>
    <t>Наказ №_____________ від ____________________</t>
  </si>
  <si>
    <t>Реєстраційний номер  __________________________</t>
  </si>
  <si>
    <t>Запровадити    з ____________/______________н.р.</t>
  </si>
  <si>
    <t>декан факультету</t>
  </si>
  <si>
    <t>начальник  навчального відділу</t>
  </si>
  <si>
    <t>"ПОГОДЖЕНО"</t>
  </si>
  <si>
    <t xml:space="preserve">  "ПОГОДЖЕНО"</t>
  </si>
  <si>
    <t>Кількість курсових робіт</t>
  </si>
  <si>
    <t>Кількість заліків</t>
  </si>
  <si>
    <t>Кількість екзаменів</t>
  </si>
  <si>
    <t>Кількість годин на тиждень</t>
  </si>
  <si>
    <t xml:space="preserve">Разом </t>
  </si>
  <si>
    <t>Виробнича практика</t>
  </si>
  <si>
    <t>П 02</t>
  </si>
  <si>
    <t>П 01</t>
  </si>
  <si>
    <t>Практична підготовка</t>
  </si>
  <si>
    <t>Разом</t>
  </si>
  <si>
    <t>ВВ 03</t>
  </si>
  <si>
    <t>ВВ 02</t>
  </si>
  <si>
    <t>ВВ 01</t>
  </si>
  <si>
    <t>Разом за циклом  ІІ</t>
  </si>
  <si>
    <t>ЗП 02</t>
  </si>
  <si>
    <t>ЗП 01</t>
  </si>
  <si>
    <t>Кількість кредитів протягом семестру</t>
  </si>
  <si>
    <t>Лабораторні, індивідуальні</t>
  </si>
  <si>
    <t>Практичні, семінарські</t>
  </si>
  <si>
    <t>Лекції</t>
  </si>
  <si>
    <t>Загальний обсяг годин</t>
  </si>
  <si>
    <t>Курсова робота</t>
  </si>
  <si>
    <t>Заліки</t>
  </si>
  <si>
    <t>Екзаменів</t>
  </si>
  <si>
    <t>Розподіл кредитів ЕСТS за семестрами</t>
  </si>
  <si>
    <t>Самостійна    робота</t>
  </si>
  <si>
    <t>Аудиторні заняття</t>
  </si>
  <si>
    <t>Кількість кредитів ECTS</t>
  </si>
  <si>
    <t>Розподіл за семестрами</t>
  </si>
  <si>
    <t>Шифр за ОПП</t>
  </si>
  <si>
    <t>Кред</t>
  </si>
  <si>
    <t>Тижн</t>
  </si>
  <si>
    <t>Сем</t>
  </si>
  <si>
    <t>Форма атестації</t>
  </si>
  <si>
    <t>Назва практики</t>
  </si>
  <si>
    <t>Всього</t>
  </si>
  <si>
    <t>Кані-кули</t>
  </si>
  <si>
    <t>Дипломна робота</t>
  </si>
  <si>
    <t>Атестація</t>
  </si>
  <si>
    <t>Практика</t>
  </si>
  <si>
    <t>Сесія</t>
  </si>
  <si>
    <t>Теоретич-не навчання</t>
  </si>
  <si>
    <t>курс</t>
  </si>
  <si>
    <t>ІV.  АТЕСТАЦІЯ</t>
  </si>
  <si>
    <t>ІІІ. ПРАКТИКА</t>
  </si>
  <si>
    <t>II. ЗВЕДЕНИЙ БЮДЖЕТ ЧАСУ (у тижнях)</t>
  </si>
  <si>
    <t>А</t>
  </si>
  <si>
    <t>Д</t>
  </si>
  <si>
    <t>П</t>
  </si>
  <si>
    <t>Канікули</t>
  </si>
  <si>
    <t>К</t>
  </si>
  <si>
    <t>С</t>
  </si>
  <si>
    <t>Теоретичне навчання</t>
  </si>
  <si>
    <t>Т</t>
  </si>
  <si>
    <t>Позначення: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</si>
  <si>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</si>
  <si>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</si>
  <si>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</si>
  <si>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</si>
  <si>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</si>
  <si>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</si>
  <si>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</si>
  <si>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</si>
  <si>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Грудень</t>
  </si>
  <si>
    <t>Листопад</t>
  </si>
  <si>
    <t>Жовтень</t>
  </si>
  <si>
    <t>Вересень</t>
  </si>
  <si>
    <t>тиждень</t>
  </si>
  <si>
    <t>Спеціальність:</t>
  </si>
  <si>
    <t>Галузь знань:</t>
  </si>
  <si>
    <t>На базі:</t>
  </si>
  <si>
    <t>Термін навчання:</t>
  </si>
  <si>
    <t>магістр</t>
  </si>
  <si>
    <t>Освітній ступінь:</t>
  </si>
  <si>
    <t>підготовки магістра</t>
  </si>
  <si>
    <t>Міністерство освіти і науки України</t>
  </si>
  <si>
    <t>с</t>
  </si>
  <si>
    <t>а</t>
  </si>
  <si>
    <t>п</t>
  </si>
  <si>
    <t>д</t>
  </si>
  <si>
    <t>1 рік 4 місяця</t>
  </si>
  <si>
    <t xml:space="preserve">Перший проректор </t>
  </si>
  <si>
    <t>Захист кваліфікаційної роботи</t>
  </si>
  <si>
    <t>Бердянський державний педагогічний університет</t>
  </si>
  <si>
    <t>ЗАТВЕРДЖЕНО</t>
  </si>
  <si>
    <t>Рішення вченої ради Бердянського державного педагогічного університету</t>
  </si>
  <si>
    <t>НАВЧАЛЬНИЙ ПЛАН</t>
  </si>
  <si>
    <t>Рівень вищої освіти:</t>
  </si>
  <si>
    <t>Освітньо-професійна програма:</t>
  </si>
  <si>
    <t xml:space="preserve">Кваліфікація в дипломі: </t>
  </si>
  <si>
    <t>І. ГРАФІК ОСВІТНЬОГО ПРОЦЕСУ</t>
  </si>
  <si>
    <t>ВВ 04</t>
  </si>
  <si>
    <t>ВВ 05</t>
  </si>
  <si>
    <t>Цикл загальної підготовки</t>
  </si>
  <si>
    <t>Цикл професійної підготовки</t>
  </si>
  <si>
    <t>V. ПЛАН ОСВІТНЬОГО ПРОЦЕСУ</t>
  </si>
  <si>
    <t xml:space="preserve">Кваліфікаційний іспит з </t>
  </si>
  <si>
    <t>другий</t>
  </si>
  <si>
    <t>ОПП бакалавра</t>
  </si>
  <si>
    <t>к</t>
  </si>
  <si>
    <t>ПП 01</t>
  </si>
  <si>
    <t>ПП 02</t>
  </si>
  <si>
    <t>ПП 03</t>
  </si>
  <si>
    <t>ПП 04</t>
  </si>
  <si>
    <t>ПП 05</t>
  </si>
  <si>
    <t>ПП 06</t>
  </si>
  <si>
    <t>ПП 07</t>
  </si>
  <si>
    <t>Дисципліна 3</t>
  </si>
  <si>
    <t>Дисципліна 4</t>
  </si>
  <si>
    <t>Дисципліна 5</t>
  </si>
  <si>
    <t>Загалом</t>
  </si>
  <si>
    <r>
      <rPr>
        <sz val="14"/>
        <rFont val="Arial"/>
        <family val="2"/>
        <charset val="204"/>
      </rPr>
      <t>ступінь вищої освіти</t>
    </r>
    <r>
      <rPr>
        <b/>
        <sz val="14"/>
        <rFont val="Arial"/>
        <family val="2"/>
        <charset val="204"/>
      </rPr>
      <t xml:space="preserve">: магістр                                                               </t>
    </r>
    <r>
      <rPr>
        <sz val="14"/>
        <rFont val="Arial"/>
        <family val="2"/>
        <charset val="204"/>
      </rPr>
      <t xml:space="preserve"> спеціальність:</t>
    </r>
    <r>
      <rPr>
        <b/>
        <sz val="14"/>
        <rFont val="Arial"/>
        <family val="2"/>
        <charset val="204"/>
      </rPr>
      <t xml:space="preserve"> Менеджмент                                                                    </t>
    </r>
    <r>
      <rPr>
        <sz val="14"/>
        <rFont val="Arial"/>
        <family val="2"/>
        <charset val="204"/>
      </rPr>
      <t xml:space="preserve"> спеціалізація:</t>
    </r>
    <r>
      <rPr>
        <b/>
        <sz val="14"/>
        <rFont val="Arial"/>
        <family val="2"/>
        <charset val="204"/>
      </rPr>
      <t xml:space="preserve"> Управління закладами освіти                          </t>
    </r>
    <r>
      <rPr>
        <sz val="14"/>
        <rFont val="Arial"/>
        <family val="2"/>
        <charset val="204"/>
      </rPr>
      <t xml:space="preserve">освітня програма: </t>
    </r>
    <r>
      <rPr>
        <b/>
        <sz val="14"/>
        <rFont val="Arial"/>
        <family val="2"/>
        <charset val="204"/>
      </rPr>
      <t>Управління закладами освіти</t>
    </r>
    <r>
      <rPr>
        <sz val="14"/>
        <rFont val="Arial"/>
        <family val="2"/>
        <charset val="204"/>
      </rPr>
      <t/>
    </r>
  </si>
  <si>
    <t>Кількість тижнів теоретичного навчання у семестрі</t>
  </si>
  <si>
    <t>Ольга ГУРЕНКО</t>
  </si>
  <si>
    <t>Ольга ШУБІНА</t>
  </si>
  <si>
    <t>Імя ПРІЗВИЩЕ</t>
  </si>
  <si>
    <t>Гарант освітньої програми _________ (Імя ПРІЗВИЩЕ)</t>
  </si>
  <si>
    <t>очна (денна), заочна (дистанційна)*</t>
  </si>
  <si>
    <t>Додаток 4                             до наказу №4                  від 06.01.2020 року</t>
  </si>
  <si>
    <t xml:space="preserve"> Рішення вченої ради Бердянського державного педагогічного університету                           від 26.12.2019 (протокол №6)</t>
  </si>
  <si>
    <t>Додаток 5                             до наказу №4                  від 06.01.2020 року</t>
  </si>
  <si>
    <t xml:space="preserve">ЗАТВЕРДЖЕНО                                      </t>
  </si>
  <si>
    <t>Дисципліна 6</t>
  </si>
  <si>
    <t>ВВ 06</t>
  </si>
  <si>
    <t>ОБОВ'ЯЗКОВІ  ОСВІТНІ КОМПОНЕНТИ</t>
  </si>
  <si>
    <t>ВИБІРКОВІ ОСВІТНІ КОМПОНЕНТИ</t>
  </si>
  <si>
    <t>ЗП 03</t>
  </si>
  <si>
    <t>Середня освіта (Математика)</t>
  </si>
  <si>
    <t>від ______________2026 року Протокол №___</t>
  </si>
  <si>
    <t>Форма здобуття освіти:</t>
  </si>
  <si>
    <t>А4.04 Середня освіта (Математика)</t>
  </si>
  <si>
    <t>А Освіта</t>
  </si>
  <si>
    <t>А1 Освітні науки</t>
  </si>
  <si>
    <t>Управління закладом освіти</t>
  </si>
  <si>
    <t>(Ім'я ПРІЗВИШЕ)</t>
  </si>
  <si>
    <t>Гарант освітньої програми _________ (Ім'я ПРІЗВИЩЕ)</t>
  </si>
  <si>
    <t>ЗП 04</t>
  </si>
  <si>
    <t>Психолого-педагогічні засади професійної діяльності вчителя</t>
  </si>
  <si>
    <t>Методологія наукового дослідження</t>
  </si>
  <si>
    <t>Українська мова та академічне письмо</t>
  </si>
  <si>
    <t>Підготовка кваліфікаційної роботи</t>
  </si>
  <si>
    <t>ВВ 00</t>
  </si>
  <si>
    <t>ПП 00</t>
  </si>
  <si>
    <t>П 00</t>
  </si>
  <si>
    <r>
      <rPr>
        <sz val="14"/>
        <rFont val="Arial"/>
        <family val="2"/>
        <charset val="204"/>
      </rPr>
      <t>ступінь вищої освіти</t>
    </r>
    <r>
      <rPr>
        <b/>
        <sz val="14"/>
        <rFont val="Arial"/>
        <family val="2"/>
        <charset val="204"/>
      </rPr>
      <t xml:space="preserve">: магістр                                                               </t>
    </r>
    <r>
      <rPr>
        <sz val="14"/>
        <rFont val="Arial"/>
        <family val="2"/>
        <charset val="204"/>
      </rPr>
      <t xml:space="preserve"> спеціальність:</t>
    </r>
    <r>
      <rPr>
        <b/>
        <sz val="14"/>
        <rFont val="Arial"/>
        <family val="2"/>
        <charset val="204"/>
      </rPr>
      <t xml:space="preserve"> Середня освіта (Математика)                                                                       </t>
    </r>
    <r>
      <rPr>
        <sz val="14"/>
        <rFont val="Arial"/>
        <family val="2"/>
        <charset val="204"/>
      </rPr>
      <t>освітня програма:</t>
    </r>
    <r>
      <rPr>
        <b/>
        <sz val="14"/>
        <rFont val="Arial"/>
        <family val="2"/>
        <charset val="204"/>
      </rPr>
      <t xml:space="preserve"> Середня освіта (математика)                                        </t>
    </r>
    <r>
      <rPr>
        <sz val="14"/>
        <rFont val="Arial"/>
        <family val="2"/>
        <charset val="204"/>
      </rPr>
      <t>професійна кваліфікація:</t>
    </r>
    <r>
      <rPr>
        <b/>
        <sz val="14"/>
        <rFont val="Arial"/>
        <family val="2"/>
        <charset val="204"/>
      </rPr>
      <t xml:space="preserve"> </t>
    </r>
  </si>
  <si>
    <t>Іноземна мова для академічного спілкування</t>
  </si>
  <si>
    <t>Освітні компоненти за вибором здобувачів вищої освіти**</t>
  </si>
  <si>
    <r>
      <t xml:space="preserve">*Примітка: </t>
    </r>
    <r>
      <rPr>
        <sz val="22"/>
        <rFont val="Arial"/>
        <family val="2"/>
        <charset val="204"/>
      </rPr>
      <t>кількість аудиторних годин для заочної (дистанційної) форми здобуття освіти становить 25% від контактних годин очної (денної) форми здобуття освіти, яка конкретизується в робочому навчальному плані</t>
    </r>
  </si>
  <si>
    <r>
      <t xml:space="preserve">**Примітка: </t>
    </r>
    <r>
      <rPr>
        <sz val="22"/>
        <rFont val="Arial"/>
        <family val="2"/>
        <charset val="204"/>
      </rPr>
      <t>перелік освітніх компонент вільного вибору затверджується вченою радою університету щорічно</t>
    </r>
  </si>
  <si>
    <t>ОК 1</t>
  </si>
  <si>
    <t>ОК 2</t>
  </si>
  <si>
    <t>ОК 3</t>
  </si>
  <si>
    <t>ОК 4</t>
  </si>
  <si>
    <t>ОК 5</t>
  </si>
  <si>
    <t>ОК 6</t>
  </si>
  <si>
    <t>Назва освітніх компонентів</t>
  </si>
  <si>
    <t>Разом обов'язкові компоненти</t>
  </si>
  <si>
    <t>Разом вибіркові компоненти</t>
  </si>
  <si>
    <t>Кількість ОК в семестрі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</si>
</sst>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\-??&quot;р.&quot;_-;_-@_-"/>
  </numFmts>
  <fonts count="57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sz val="24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18"/>
      <name val="Arial"/>
      <family val="2"/>
      <charset val="1"/>
    </font>
    <font>
      <b/>
      <sz val="18"/>
      <name val="Arial"/>
      <family val="2"/>
      <charset val="204"/>
    </font>
    <font>
      <i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4"/>
      <name val="Arial"/>
      <family val="2"/>
      <charset val="1"/>
    </font>
    <font>
      <sz val="16"/>
      <name val="Arial"/>
      <family val="2"/>
      <charset val="1"/>
    </font>
    <font>
      <b/>
      <sz val="16"/>
      <name val="Arial"/>
      <family val="2"/>
      <charset val="1"/>
    </font>
    <font>
      <b/>
      <sz val="16"/>
      <name val="Arial"/>
      <family val="2"/>
      <charset val="204"/>
    </font>
    <font>
      <sz val="16"/>
      <name val="Arial Cyr"/>
      <family val="2"/>
      <charset val="204"/>
    </font>
    <font>
      <b/>
      <i/>
      <sz val="16"/>
      <name val="Arial"/>
      <family val="2"/>
      <charset val="204"/>
    </font>
    <font>
      <b/>
      <sz val="16"/>
      <name val="Arial Cyr"/>
      <family val="2"/>
      <charset val="204"/>
    </font>
    <font>
      <sz val="12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4"/>
      <name val="Arial"/>
      <family val="2"/>
      <charset val="1"/>
    </font>
    <font>
      <sz val="12"/>
      <name val="Arial"/>
      <family val="2"/>
      <charset val="204"/>
    </font>
    <font>
      <i/>
      <sz val="12"/>
      <name val="Arial"/>
      <family val="2"/>
      <charset val="1"/>
    </font>
    <font>
      <i/>
      <sz val="11"/>
      <name val="Arial"/>
      <family val="2"/>
      <charset val="1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22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b/>
      <sz val="24"/>
      <name val="Arial"/>
      <family val="2"/>
      <charset val="204"/>
    </font>
    <font>
      <b/>
      <sz val="2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22"/>
      <name val="Arial"/>
      <family val="2"/>
      <charset val="204"/>
    </font>
    <font>
      <b/>
      <sz val="18"/>
      <name val="Arial"/>
      <family val="2"/>
      <charset val="1"/>
    </font>
    <font>
      <i/>
      <sz val="2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2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20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36"/>
      <color theme="1"/>
      <name val="Arial"/>
      <family val="2"/>
      <charset val="204"/>
    </font>
    <font>
      <b/>
      <i/>
      <sz val="24"/>
      <color theme="1"/>
      <name val="Arial"/>
      <family val="2"/>
      <charset val="204"/>
    </font>
    <font>
      <b/>
      <sz val="10"/>
      <name val="Arial"/>
      <family val="2"/>
      <charset val="204"/>
    </font>
    <font>
      <sz val="16"/>
      <color theme="1"/>
      <name val="Times New Roman"/>
      <family val="2"/>
      <charset val="204"/>
    </font>
    <font>
      <sz val="8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8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64"/>
      </bottom>
      <diagonal/>
    </border>
    <border>
      <left/>
      <right/>
      <top style="thick">
        <color indexed="8"/>
      </top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medium">
        <color indexed="8"/>
      </right>
      <top style="thick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</borders>
  <cellStyleXfs count="9">
    <xf numFmtId="0" fontId="0" fillId="0" borderId="0"/>
    <xf numFmtId="0" fontId="38" fillId="2" borderId="0" applyNumberFormat="0" applyBorder="0" applyAlignment="0" applyProtection="0"/>
    <xf numFmtId="164" fontId="39" fillId="0" borderId="0" applyFill="0" applyBorder="0" applyAlignment="0" applyProtection="0"/>
    <xf numFmtId="0" fontId="38" fillId="0" borderId="0"/>
    <xf numFmtId="0" fontId="1" fillId="0" borderId="0" applyProtection="0"/>
    <xf numFmtId="0" fontId="38" fillId="0" borderId="0"/>
    <xf numFmtId="0" fontId="44" fillId="0" borderId="0"/>
    <xf numFmtId="0" fontId="40" fillId="0" borderId="0"/>
    <xf numFmtId="0" fontId="1" fillId="0" borderId="0"/>
  </cellStyleXfs>
  <cellXfs count="66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/>
    <xf numFmtId="0" fontId="3" fillId="3" borderId="0" xfId="8" applyFont="1" applyFill="1" applyAlignment="1">
      <alignment horizontal="center" vertical="center"/>
    </xf>
    <xf numFmtId="0" fontId="4" fillId="3" borderId="0" xfId="8" applyFont="1" applyFill="1" applyAlignment="1">
      <alignment horizontal="center" vertical="center"/>
    </xf>
    <xf numFmtId="0" fontId="4" fillId="4" borderId="0" xfId="8" applyFont="1" applyFill="1" applyAlignment="1">
      <alignment horizontal="center" vertical="center"/>
    </xf>
    <xf numFmtId="0" fontId="5" fillId="4" borderId="0" xfId="8" applyFont="1" applyFill="1" applyAlignment="1">
      <alignment horizontal="center"/>
    </xf>
    <xf numFmtId="0" fontId="5" fillId="4" borderId="0" xfId="8" applyFont="1" applyFill="1" applyAlignment="1">
      <alignment horizontal="center" vertical="center"/>
    </xf>
    <xf numFmtId="0" fontId="5" fillId="4" borderId="0" xfId="8" applyFont="1" applyFill="1" applyAlignment="1">
      <alignment horizontal="left"/>
    </xf>
    <xf numFmtId="0" fontId="7" fillId="0" borderId="0" xfId="0" applyFont="1" applyFill="1" applyBorder="1" applyAlignment="1" applyProtection="1">
      <protection locked="0" hidden="1"/>
    </xf>
    <xf numFmtId="0" fontId="8" fillId="0" borderId="0" xfId="0" applyFont="1" applyFill="1" applyBorder="1" applyAlignment="1" applyProtection="1">
      <protection locked="0" hidden="1"/>
    </xf>
    <xf numFmtId="0" fontId="9" fillId="6" borderId="0" xfId="8" applyFont="1" applyFill="1" applyAlignment="1">
      <alignment horizontal="left"/>
    </xf>
    <xf numFmtId="0" fontId="10" fillId="0" borderId="0" xfId="0" applyFont="1"/>
    <xf numFmtId="0" fontId="9" fillId="7" borderId="0" xfId="8" applyFont="1" applyFill="1" applyAlignment="1">
      <alignment horizontal="center" vertical="center"/>
    </xf>
    <xf numFmtId="0" fontId="5" fillId="6" borderId="0" xfId="8" applyFont="1" applyFill="1" applyAlignment="1">
      <alignment horizontal="center" vertical="center"/>
    </xf>
    <xf numFmtId="0" fontId="7" fillId="0" borderId="1" xfId="0" applyFont="1" applyFill="1" applyBorder="1" applyAlignment="1" applyProtection="1">
      <protection locked="0" hidden="1"/>
    </xf>
    <xf numFmtId="0" fontId="8" fillId="0" borderId="1" xfId="0" applyFont="1" applyFill="1" applyBorder="1" applyAlignment="1" applyProtection="1">
      <protection locked="0" hidden="1"/>
    </xf>
    <xf numFmtId="0" fontId="5" fillId="6" borderId="1" xfId="8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protection locked="0" hidden="1"/>
    </xf>
    <xf numFmtId="0" fontId="4" fillId="6" borderId="0" xfId="8" applyFont="1" applyFill="1" applyAlignment="1">
      <alignment horizontal="center" vertical="center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7" fillId="0" borderId="0" xfId="0" applyFont="1" applyFill="1" applyBorder="1" applyAlignment="1" applyProtection="1">
      <alignment horizontal="left"/>
      <protection locked="0" hidden="1"/>
    </xf>
    <xf numFmtId="0" fontId="11" fillId="0" borderId="0" xfId="0" applyFont="1" applyFill="1" applyBorder="1" applyAlignment="1" applyProtection="1">
      <protection locked="0" hidden="1"/>
    </xf>
    <xf numFmtId="0" fontId="12" fillId="0" borderId="0" xfId="0" applyFont="1" applyFill="1" applyBorder="1" applyAlignment="1" applyProtection="1">
      <protection locked="0" hidden="1"/>
    </xf>
    <xf numFmtId="0" fontId="13" fillId="0" borderId="0" xfId="0" applyFont="1" applyFill="1" applyBorder="1" applyAlignment="1" applyProtection="1">
      <alignment horizontal="center"/>
      <protection locked="0" hidden="1"/>
    </xf>
    <xf numFmtId="0" fontId="13" fillId="0" borderId="0" xfId="0" applyFont="1" applyFill="1" applyBorder="1" applyAlignment="1" applyProtection="1">
      <alignment horizontal="left"/>
      <protection locked="0" hidden="1"/>
    </xf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0" fontId="15" fillId="0" borderId="0" xfId="0" applyFont="1"/>
    <xf numFmtId="0" fontId="15" fillId="0" borderId="0" xfId="0" applyFont="1" applyBorder="1"/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NumberFormat="1" applyFont="1" applyBorder="1" applyAlignment="1">
      <alignment horizontal="right" vertical="center"/>
    </xf>
    <xf numFmtId="0" fontId="16" fillId="5" borderId="0" xfId="0" applyFont="1" applyFill="1" applyBorder="1" applyAlignment="1">
      <alignment vertical="center"/>
    </xf>
    <xf numFmtId="1" fontId="17" fillId="0" borderId="2" xfId="0" applyNumberFormat="1" applyFont="1" applyBorder="1" applyAlignment="1">
      <alignment vertical="center"/>
    </xf>
    <xf numFmtId="0" fontId="17" fillId="4" borderId="0" xfId="0" applyFont="1" applyFill="1" applyBorder="1" applyAlignment="1">
      <alignment vertical="center"/>
    </xf>
    <xf numFmtId="0" fontId="18" fillId="3" borderId="0" xfId="0" applyFont="1" applyFill="1"/>
    <xf numFmtId="0" fontId="18" fillId="3" borderId="0" xfId="0" applyFont="1" applyFill="1" applyBorder="1"/>
    <xf numFmtId="0" fontId="18" fillId="0" borderId="0" xfId="0" applyFont="1"/>
    <xf numFmtId="0" fontId="18" fillId="0" borderId="0" xfId="0" applyFont="1" applyBorder="1"/>
    <xf numFmtId="0" fontId="17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/>
    </xf>
    <xf numFmtId="0" fontId="15" fillId="3" borderId="0" xfId="0" applyFont="1" applyFill="1"/>
    <xf numFmtId="0" fontId="15" fillId="3" borderId="0" xfId="0" applyFont="1" applyFill="1" applyBorder="1"/>
    <xf numFmtId="0" fontId="16" fillId="0" borderId="0" xfId="0" applyFont="1" applyBorder="1" applyAlignment="1">
      <alignment vertical="center"/>
    </xf>
    <xf numFmtId="49" fontId="15" fillId="0" borderId="3" xfId="0" applyNumberFormat="1" applyFont="1" applyBorder="1" applyAlignment="1">
      <alignment horizontal="left" vertical="center"/>
    </xf>
    <xf numFmtId="0" fontId="15" fillId="0" borderId="0" xfId="0" applyFont="1" applyBorder="1" applyAlignment="1"/>
    <xf numFmtId="0" fontId="16" fillId="0" borderId="0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4" fillId="0" borderId="0" xfId="0" applyFont="1" applyAlignment="1"/>
    <xf numFmtId="0" fontId="14" fillId="0" borderId="0" xfId="0" applyFont="1" applyBorder="1" applyAlignment="1"/>
    <xf numFmtId="0" fontId="21" fillId="0" borderId="0" xfId="0" applyFont="1" applyFill="1" applyBorder="1" applyAlignment="1"/>
    <xf numFmtId="0" fontId="22" fillId="0" borderId="0" xfId="0" applyFont="1" applyBorder="1" applyAlignment="1">
      <alignment vertical="center"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0" xfId="0" applyFont="1"/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center" vertical="center" textRotation="90"/>
    </xf>
    <xf numFmtId="0" fontId="15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0" fillId="0" borderId="0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2" fillId="0" borderId="0" xfId="0" applyFont="1" applyAlignment="1"/>
    <xf numFmtId="0" fontId="2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3" borderId="7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1" fillId="0" borderId="9" xfId="0" applyNumberFormat="1" applyFont="1" applyBorder="1" applyAlignment="1">
      <alignment vertical="center"/>
    </xf>
    <xf numFmtId="0" fontId="21" fillId="0" borderId="10" xfId="0" applyNumberFormat="1" applyFont="1" applyBorder="1" applyAlignment="1">
      <alignment vertical="center"/>
    </xf>
    <xf numFmtId="0" fontId="33" fillId="3" borderId="0" xfId="8" applyFont="1" applyFill="1" applyBorder="1" applyAlignment="1"/>
    <xf numFmtId="0" fontId="33" fillId="3" borderId="0" xfId="8" applyFont="1" applyFill="1" applyAlignment="1"/>
    <xf numFmtId="0" fontId="4" fillId="3" borderId="0" xfId="8" applyFont="1" applyFill="1" applyBorder="1" applyAlignment="1">
      <alignment horizontal="center" vertical="center"/>
    </xf>
    <xf numFmtId="0" fontId="3" fillId="3" borderId="0" xfId="8" applyFont="1" applyFill="1" applyBorder="1" applyAlignment="1">
      <alignment horizontal="center" vertical="center"/>
    </xf>
    <xf numFmtId="0" fontId="36" fillId="3" borderId="0" xfId="8" applyFont="1" applyFill="1" applyBorder="1" applyAlignment="1">
      <alignment vertical="top"/>
    </xf>
    <xf numFmtId="0" fontId="35" fillId="3" borderId="0" xfId="8" applyFont="1" applyFill="1" applyAlignment="1">
      <alignment vertical="center"/>
    </xf>
    <xf numFmtId="0" fontId="33" fillId="3" borderId="0" xfId="8" applyFont="1" applyFill="1" applyAlignment="1">
      <alignment vertical="top"/>
    </xf>
    <xf numFmtId="0" fontId="37" fillId="3" borderId="0" xfId="8" applyFont="1" applyFill="1" applyBorder="1" applyAlignment="1">
      <alignment vertical="top"/>
    </xf>
    <xf numFmtId="0" fontId="37" fillId="3" borderId="0" xfId="8" applyFont="1" applyFill="1" applyAlignment="1"/>
    <xf numFmtId="0" fontId="37" fillId="3" borderId="0" xfId="8" applyFont="1" applyFill="1" applyAlignment="1">
      <alignment vertical="top"/>
    </xf>
    <xf numFmtId="0" fontId="37" fillId="3" borderId="0" xfId="8" applyFont="1" applyFill="1" applyBorder="1" applyAlignment="1">
      <alignment vertical="center"/>
    </xf>
    <xf numFmtId="0" fontId="4" fillId="3" borderId="0" xfId="8" applyFont="1" applyFill="1" applyAlignment="1">
      <alignment horizontal="center" vertical="top"/>
    </xf>
    <xf numFmtId="0" fontId="6" fillId="3" borderId="0" xfId="8" applyFont="1" applyFill="1" applyBorder="1" applyAlignment="1">
      <alignment vertical="center"/>
    </xf>
    <xf numFmtId="0" fontId="4" fillId="3" borderId="0" xfId="8" applyFont="1" applyFill="1" applyBorder="1" applyAlignment="1">
      <alignment vertical="top"/>
    </xf>
    <xf numFmtId="0" fontId="4" fillId="3" borderId="0" xfId="8" applyFont="1" applyFill="1" applyBorder="1" applyAlignment="1">
      <alignment horizontal="left" vertical="center"/>
    </xf>
    <xf numFmtId="0" fontId="36" fillId="3" borderId="0" xfId="8" applyFont="1" applyFill="1" applyBorder="1" applyAlignment="1">
      <alignment vertical="top" wrapText="1"/>
    </xf>
    <xf numFmtId="0" fontId="36" fillId="3" borderId="0" xfId="8" applyFont="1" applyFill="1" applyAlignment="1">
      <alignment vertical="top" wrapText="1"/>
    </xf>
    <xf numFmtId="0" fontId="37" fillId="3" borderId="0" xfId="8" applyFont="1" applyFill="1" applyAlignment="1">
      <alignment horizontal="center" vertical="center"/>
    </xf>
    <xf numFmtId="0" fontId="33" fillId="3" borderId="0" xfId="8" applyFont="1" applyFill="1" applyAlignment="1">
      <alignment horizontal="center" vertical="center"/>
    </xf>
    <xf numFmtId="0" fontId="37" fillId="3" borderId="0" xfId="8" applyFont="1" applyFill="1" applyAlignment="1">
      <alignment vertical="center"/>
    </xf>
    <xf numFmtId="0" fontId="16" fillId="0" borderId="11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1" xfId="0" applyNumberFormat="1" applyFont="1" applyBorder="1" applyAlignment="1">
      <alignment vertical="center"/>
    </xf>
    <xf numFmtId="0" fontId="18" fillId="0" borderId="11" xfId="0" applyFont="1" applyBorder="1" applyAlignment="1"/>
    <xf numFmtId="1" fontId="17" fillId="0" borderId="11" xfId="0" applyNumberFormat="1" applyFont="1" applyBorder="1" applyAlignment="1">
      <alignment vertical="center"/>
    </xf>
    <xf numFmtId="0" fontId="19" fillId="0" borderId="17" xfId="0" applyFont="1" applyBorder="1" applyAlignment="1">
      <alignment horizontal="right" vertical="center"/>
    </xf>
    <xf numFmtId="0" fontId="21" fillId="0" borderId="4" xfId="0" applyFont="1" applyBorder="1" applyAlignment="1">
      <alignment horizontal="center" vertical="center"/>
    </xf>
    <xf numFmtId="0" fontId="15" fillId="4" borderId="1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4" fillId="0" borderId="2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5" fillId="0" borderId="21" xfId="0" applyFont="1" applyBorder="1"/>
    <xf numFmtId="49" fontId="15" fillId="0" borderId="22" xfId="0" applyNumberFormat="1" applyFont="1" applyBorder="1" applyAlignment="1">
      <alignment horizontal="left" vertical="center"/>
    </xf>
    <xf numFmtId="0" fontId="15" fillId="0" borderId="15" xfId="0" applyFont="1" applyBorder="1"/>
    <xf numFmtId="0" fontId="16" fillId="0" borderId="23" xfId="0" applyFont="1" applyFill="1" applyBorder="1" applyAlignment="1">
      <alignment vertical="center"/>
    </xf>
    <xf numFmtId="0" fontId="15" fillId="0" borderId="11" xfId="0" applyFont="1" applyBorder="1"/>
    <xf numFmtId="49" fontId="15" fillId="0" borderId="24" xfId="0" applyNumberFormat="1" applyFont="1" applyBorder="1" applyAlignment="1">
      <alignment vertical="center"/>
    </xf>
    <xf numFmtId="49" fontId="15" fillId="0" borderId="25" xfId="0" applyNumberFormat="1" applyFont="1" applyBorder="1" applyAlignment="1">
      <alignment vertical="center"/>
    </xf>
    <xf numFmtId="0" fontId="15" fillId="0" borderId="3" xfId="0" applyFont="1" applyBorder="1"/>
    <xf numFmtId="0" fontId="15" fillId="0" borderId="14" xfId="0" applyFont="1" applyBorder="1"/>
    <xf numFmtId="0" fontId="16" fillId="0" borderId="26" xfId="0" applyFont="1" applyFill="1" applyBorder="1" applyAlignment="1">
      <alignment vertical="center"/>
    </xf>
    <xf numFmtId="49" fontId="15" fillId="0" borderId="27" xfId="0" applyNumberFormat="1" applyFont="1" applyBorder="1" applyAlignment="1">
      <alignment vertical="center"/>
    </xf>
    <xf numFmtId="49" fontId="15" fillId="0" borderId="28" xfId="0" applyNumberFormat="1" applyFont="1" applyBorder="1" applyAlignment="1">
      <alignment vertical="center"/>
    </xf>
    <xf numFmtId="0" fontId="15" fillId="0" borderId="29" xfId="0" applyFont="1" applyBorder="1"/>
    <xf numFmtId="0" fontId="15" fillId="0" borderId="30" xfId="0" applyFont="1" applyBorder="1"/>
    <xf numFmtId="49" fontId="15" fillId="0" borderId="31" xfId="0" applyNumberFormat="1" applyFont="1" applyBorder="1" applyAlignment="1">
      <alignment horizontal="left" vertical="center"/>
    </xf>
    <xf numFmtId="0" fontId="15" fillId="0" borderId="31" xfId="0" applyFont="1" applyBorder="1"/>
    <xf numFmtId="0" fontId="15" fillId="0" borderId="32" xfId="0" applyFont="1" applyBorder="1"/>
    <xf numFmtId="0" fontId="45" fillId="0" borderId="0" xfId="0" applyFont="1"/>
    <xf numFmtId="0" fontId="33" fillId="3" borderId="0" xfId="8" applyFont="1" applyFill="1" applyBorder="1" applyAlignment="1">
      <alignment vertical="center"/>
    </xf>
    <xf numFmtId="0" fontId="33" fillId="3" borderId="0" xfId="8" applyFont="1" applyFill="1" applyAlignment="1">
      <alignment horizontal="right" vertical="center"/>
    </xf>
    <xf numFmtId="0" fontId="37" fillId="3" borderId="0" xfId="8" applyFont="1" applyFill="1" applyAlignment="1">
      <alignment vertical="top" wrapText="1"/>
    </xf>
    <xf numFmtId="0" fontId="37" fillId="3" borderId="0" xfId="8" applyFont="1" applyFill="1" applyBorder="1" applyAlignment="1">
      <alignment vertical="top" wrapText="1"/>
    </xf>
    <xf numFmtId="0" fontId="33" fillId="3" borderId="0" xfId="8" applyFont="1" applyFill="1" applyBorder="1" applyAlignment="1">
      <alignment horizontal="center" vertical="center"/>
    </xf>
    <xf numFmtId="0" fontId="33" fillId="3" borderId="0" xfId="8" applyFont="1" applyFill="1" applyBorder="1" applyAlignment="1">
      <alignment horizontal="left" vertical="center"/>
    </xf>
    <xf numFmtId="0" fontId="46" fillId="0" borderId="0" xfId="0" applyFont="1"/>
    <xf numFmtId="0" fontId="33" fillId="3" borderId="0" xfId="8" applyFont="1" applyFill="1" applyBorder="1" applyAlignment="1">
      <alignment vertical="top"/>
    </xf>
    <xf numFmtId="0" fontId="37" fillId="3" borderId="0" xfId="8" applyFont="1" applyFill="1" applyBorder="1" applyAlignment="1">
      <alignment horizontal="center" vertical="center"/>
    </xf>
    <xf numFmtId="0" fontId="33" fillId="3" borderId="0" xfId="8" applyFont="1" applyFill="1" applyAlignment="1">
      <alignment horizontal="right"/>
    </xf>
    <xf numFmtId="0" fontId="33" fillId="3" borderId="0" xfId="8" applyFont="1" applyFill="1" applyAlignment="1">
      <alignment horizontal="center" vertical="top"/>
    </xf>
    <xf numFmtId="0" fontId="37" fillId="3" borderId="0" xfId="8" applyFont="1" applyFill="1" applyBorder="1" applyAlignment="1"/>
    <xf numFmtId="0" fontId="33" fillId="3" borderId="0" xfId="8" applyFont="1" applyFill="1" applyAlignment="1">
      <alignment vertical="center"/>
    </xf>
    <xf numFmtId="0" fontId="41" fillId="3" borderId="0" xfId="8" applyFont="1" applyFill="1" applyAlignment="1">
      <alignment horizontal="left" vertical="center"/>
    </xf>
    <xf numFmtId="0" fontId="11" fillId="3" borderId="0" xfId="8" applyFont="1" applyFill="1" applyAlignment="1">
      <alignment vertical="center"/>
    </xf>
    <xf numFmtId="0" fontId="6" fillId="3" borderId="0" xfId="8" applyFont="1" applyFill="1" applyBorder="1" applyAlignment="1"/>
    <xf numFmtId="0" fontId="9" fillId="3" borderId="0" xfId="8" applyFont="1" applyFill="1" applyAlignment="1">
      <alignment horizontal="left"/>
    </xf>
    <xf numFmtId="0" fontId="36" fillId="3" borderId="0" xfId="8" applyFont="1" applyFill="1" applyAlignment="1"/>
    <xf numFmtId="0" fontId="3" fillId="3" borderId="0" xfId="8" applyFont="1" applyFill="1" applyAlignment="1">
      <alignment vertical="top"/>
    </xf>
    <xf numFmtId="0" fontId="36" fillId="3" borderId="0" xfId="8" applyFont="1" applyFill="1" applyAlignment="1">
      <alignment vertical="center"/>
    </xf>
    <xf numFmtId="0" fontId="36" fillId="3" borderId="0" xfId="8" applyFont="1" applyFill="1" applyAlignment="1">
      <alignment horizontal="center" vertical="center"/>
    </xf>
    <xf numFmtId="0" fontId="11" fillId="3" borderId="0" xfId="8" applyFont="1" applyFill="1" applyAlignment="1">
      <alignment vertical="top" wrapText="1"/>
    </xf>
    <xf numFmtId="0" fontId="36" fillId="3" borderId="0" xfId="8" applyFont="1" applyFill="1" applyAlignment="1">
      <alignment vertical="top"/>
    </xf>
    <xf numFmtId="0" fontId="3" fillId="3" borderId="0" xfId="8" applyFont="1" applyFill="1" applyBorder="1" applyAlignment="1">
      <alignment vertical="center"/>
    </xf>
    <xf numFmtId="0" fontId="16" fillId="0" borderId="2" xfId="0" applyFont="1" applyFill="1" applyBorder="1" applyAlignment="1">
      <alignment vertical="center" wrapText="1"/>
    </xf>
    <xf numFmtId="0" fontId="16" fillId="0" borderId="33" xfId="0" applyFont="1" applyFill="1" applyBorder="1" applyAlignment="1">
      <alignment vertical="center" wrapText="1"/>
    </xf>
    <xf numFmtId="0" fontId="18" fillId="3" borderId="34" xfId="0" applyFont="1" applyFill="1" applyBorder="1"/>
    <xf numFmtId="0" fontId="5" fillId="3" borderId="35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16" fillId="0" borderId="36" xfId="0" applyFont="1" applyFill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6" fillId="3" borderId="0" xfId="8" applyFont="1" applyFill="1" applyAlignment="1">
      <alignment vertical="center"/>
    </xf>
    <xf numFmtId="0" fontId="47" fillId="0" borderId="0" xfId="0" applyFont="1"/>
    <xf numFmtId="0" fontId="6" fillId="3" borderId="0" xfId="8" applyFont="1" applyFill="1" applyBorder="1" applyAlignment="1">
      <alignment horizontal="left" vertical="center"/>
    </xf>
    <xf numFmtId="0" fontId="4" fillId="3" borderId="0" xfId="8" applyFont="1" applyFill="1" applyAlignment="1">
      <alignment horizontal="left"/>
    </xf>
    <xf numFmtId="0" fontId="6" fillId="3" borderId="0" xfId="8" applyFont="1" applyFill="1" applyBorder="1" applyAlignment="1">
      <alignment vertical="top"/>
    </xf>
    <xf numFmtId="0" fontId="4" fillId="3" borderId="0" xfId="8" applyFont="1" applyFill="1" applyBorder="1" applyAlignment="1">
      <alignment horizontal="center" vertical="top"/>
    </xf>
    <xf numFmtId="0" fontId="4" fillId="3" borderId="0" xfId="8" applyFont="1" applyFill="1" applyBorder="1" applyAlignment="1">
      <alignment wrapText="1"/>
    </xf>
    <xf numFmtId="0" fontId="4" fillId="3" borderId="0" xfId="8" applyFont="1" applyFill="1" applyBorder="1" applyAlignment="1">
      <alignment horizontal="left" vertical="top" wrapText="1"/>
    </xf>
    <xf numFmtId="0" fontId="42" fillId="0" borderId="0" xfId="0" applyFont="1" applyBorder="1" applyAlignment="1"/>
    <xf numFmtId="0" fontId="42" fillId="0" borderId="0" xfId="0" applyFont="1" applyAlignment="1"/>
    <xf numFmtId="0" fontId="10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0" xfId="0" applyFont="1"/>
    <xf numFmtId="0" fontId="42" fillId="0" borderId="0" xfId="0" applyFont="1" applyBorder="1" applyAlignment="1">
      <alignment horizontal="center"/>
    </xf>
    <xf numFmtId="0" fontId="42" fillId="0" borderId="0" xfId="0" applyFont="1" applyFill="1"/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10" fillId="0" borderId="0" xfId="0" applyFont="1" applyFill="1"/>
    <xf numFmtId="0" fontId="10" fillId="0" borderId="0" xfId="0" applyFont="1" applyBorder="1"/>
    <xf numFmtId="0" fontId="15" fillId="3" borderId="30" xfId="0" applyNumberFormat="1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5" fillId="0" borderId="41" xfId="0" applyFont="1" applyBorder="1"/>
    <xf numFmtId="0" fontId="34" fillId="0" borderId="0" xfId="0" applyFont="1" applyBorder="1"/>
    <xf numFmtId="0" fontId="35" fillId="0" borderId="0" xfId="0" applyFont="1" applyBorder="1"/>
    <xf numFmtId="0" fontId="43" fillId="0" borderId="0" xfId="0" applyFont="1"/>
    <xf numFmtId="0" fontId="35" fillId="0" borderId="0" xfId="0" applyFont="1"/>
    <xf numFmtId="0" fontId="15" fillId="0" borderId="42" xfId="0" applyFont="1" applyBorder="1" applyAlignment="1">
      <alignment horizontal="left" vertical="center"/>
    </xf>
    <xf numFmtId="0" fontId="15" fillId="0" borderId="43" xfId="0" applyFont="1" applyBorder="1"/>
    <xf numFmtId="0" fontId="15" fillId="0" borderId="44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15" fillId="0" borderId="46" xfId="0" applyFont="1" applyBorder="1"/>
    <xf numFmtId="0" fontId="17" fillId="0" borderId="20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5" fillId="0" borderId="47" xfId="0" applyFont="1" applyBorder="1"/>
    <xf numFmtId="0" fontId="19" fillId="0" borderId="2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8" fillId="0" borderId="48" xfId="0" applyFont="1" applyBorder="1" applyAlignment="1">
      <alignment horizontal="left" vertical="center"/>
    </xf>
    <xf numFmtId="0" fontId="18" fillId="3" borderId="49" xfId="0" applyFont="1" applyFill="1" applyBorder="1"/>
    <xf numFmtId="0" fontId="5" fillId="3" borderId="50" xfId="0" applyFont="1" applyFill="1" applyBorder="1" applyAlignment="1">
      <alignment vertical="center"/>
    </xf>
    <xf numFmtId="0" fontId="17" fillId="3" borderId="51" xfId="0" applyFont="1" applyFill="1" applyBorder="1" applyAlignment="1">
      <alignment vertical="center"/>
    </xf>
    <xf numFmtId="0" fontId="18" fillId="0" borderId="52" xfId="0" applyFont="1" applyBorder="1" applyAlignment="1">
      <alignment horizontal="left" vertical="center"/>
    </xf>
    <xf numFmtId="0" fontId="20" fillId="0" borderId="53" xfId="0" applyFont="1" applyBorder="1" applyAlignment="1">
      <alignment horizontal="center" vertical="center"/>
    </xf>
    <xf numFmtId="0" fontId="18" fillId="3" borderId="54" xfId="0" applyFont="1" applyFill="1" applyBorder="1"/>
    <xf numFmtId="0" fontId="33" fillId="3" borderId="0" xfId="8" applyFont="1" applyFill="1" applyAlignment="1">
      <alignment horizontal="left" vertical="center"/>
    </xf>
    <xf numFmtId="0" fontId="15" fillId="0" borderId="23" xfId="0" applyFont="1" applyFill="1" applyBorder="1"/>
    <xf numFmtId="0" fontId="15" fillId="0" borderId="15" xfId="0" applyFont="1" applyFill="1" applyBorder="1"/>
    <xf numFmtId="0" fontId="19" fillId="0" borderId="55" xfId="0" applyFont="1" applyFill="1" applyBorder="1" applyAlignment="1">
      <alignment vertical="center"/>
    </xf>
    <xf numFmtId="0" fontId="19" fillId="0" borderId="56" xfId="0" applyFont="1" applyFill="1" applyBorder="1" applyAlignment="1">
      <alignment horizontal="right" vertical="center"/>
    </xf>
    <xf numFmtId="0" fontId="9" fillId="3" borderId="0" xfId="8" applyFont="1" applyFill="1" applyAlignment="1">
      <alignment horizontal="left" vertical="center"/>
    </xf>
    <xf numFmtId="0" fontId="33" fillId="3" borderId="0" xfId="8" applyFont="1" applyFill="1" applyBorder="1" applyAlignment="1">
      <alignment horizontal="left"/>
    </xf>
    <xf numFmtId="0" fontId="55" fillId="0" borderId="0" xfId="0" applyFont="1"/>
    <xf numFmtId="0" fontId="18" fillId="3" borderId="205" xfId="0" applyFont="1" applyFill="1" applyBorder="1" applyAlignment="1">
      <alignment vertical="center"/>
    </xf>
    <xf numFmtId="0" fontId="37" fillId="3" borderId="0" xfId="8" applyFont="1" applyFill="1" applyAlignment="1">
      <alignment horizontal="right" vertical="center"/>
    </xf>
    <xf numFmtId="0" fontId="15" fillId="0" borderId="175" xfId="0" applyFont="1" applyFill="1" applyBorder="1" applyAlignment="1">
      <alignment horizontal="center" vertical="center"/>
    </xf>
    <xf numFmtId="0" fontId="15" fillId="0" borderId="176" xfId="0" applyFont="1" applyFill="1" applyBorder="1" applyAlignment="1">
      <alignment horizontal="center" vertical="center"/>
    </xf>
    <xf numFmtId="0" fontId="15" fillId="6" borderId="170" xfId="0" applyFont="1" applyFill="1" applyBorder="1" applyAlignment="1">
      <alignment horizontal="left" vertical="center" wrapText="1" shrinkToFit="1"/>
    </xf>
    <xf numFmtId="0" fontId="15" fillId="6" borderId="171" xfId="0" applyFont="1" applyFill="1" applyBorder="1" applyAlignment="1">
      <alignment horizontal="left" vertical="center" wrapText="1" shrinkToFit="1"/>
    </xf>
    <xf numFmtId="0" fontId="15" fillId="6" borderId="172" xfId="0" applyFont="1" applyFill="1" applyBorder="1" applyAlignment="1">
      <alignment horizontal="left" vertical="center" wrapText="1" shrinkToFit="1"/>
    </xf>
    <xf numFmtId="0" fontId="15" fillId="3" borderId="173" xfId="0" applyFont="1" applyFill="1" applyBorder="1" applyAlignment="1">
      <alignment horizontal="center" vertical="center"/>
    </xf>
    <xf numFmtId="0" fontId="15" fillId="3" borderId="174" xfId="0" applyFont="1" applyFill="1" applyBorder="1" applyAlignment="1">
      <alignment horizontal="center" vertical="center"/>
    </xf>
    <xf numFmtId="0" fontId="15" fillId="3" borderId="175" xfId="0" applyFont="1" applyFill="1" applyBorder="1" applyAlignment="1">
      <alignment horizontal="center" vertical="center"/>
    </xf>
    <xf numFmtId="0" fontId="16" fillId="0" borderId="176" xfId="0" applyFont="1" applyBorder="1" applyAlignment="1">
      <alignment horizontal="center" vertical="center"/>
    </xf>
    <xf numFmtId="0" fontId="15" fillId="3" borderId="99" xfId="0" applyFont="1" applyFill="1" applyBorder="1" applyAlignment="1">
      <alignment horizontal="center" vertical="center" wrapText="1"/>
    </xf>
    <xf numFmtId="0" fontId="15" fillId="3" borderId="126" xfId="0" applyFont="1" applyFill="1" applyBorder="1" applyAlignment="1">
      <alignment horizontal="center" vertical="center" wrapText="1"/>
    </xf>
    <xf numFmtId="0" fontId="15" fillId="0" borderId="177" xfId="0" applyFont="1" applyBorder="1" applyAlignment="1">
      <alignment horizontal="center" vertical="center"/>
    </xf>
    <xf numFmtId="0" fontId="15" fillId="0" borderId="175" xfId="0" applyFont="1" applyBorder="1" applyAlignment="1">
      <alignment horizontal="center" vertical="center"/>
    </xf>
    <xf numFmtId="0" fontId="15" fillId="0" borderId="17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center" wrapText="1"/>
    </xf>
    <xf numFmtId="0" fontId="54" fillId="0" borderId="0" xfId="0" applyFont="1" applyFill="1" applyAlignment="1">
      <alignment horizontal="left" vertical="center" wrapText="1"/>
    </xf>
    <xf numFmtId="1" fontId="16" fillId="0" borderId="140" xfId="0" applyNumberFormat="1" applyFont="1" applyFill="1" applyBorder="1" applyAlignment="1">
      <alignment horizontal="center" vertical="center"/>
    </xf>
    <xf numFmtId="0" fontId="16" fillId="0" borderId="13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0" fontId="15" fillId="0" borderId="230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15" fillId="0" borderId="227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188" xfId="0" applyFont="1" applyFill="1" applyBorder="1" applyAlignment="1">
      <alignment horizontal="center" vertical="center"/>
    </xf>
    <xf numFmtId="0" fontId="16" fillId="0" borderId="224" xfId="0" applyNumberFormat="1" applyFont="1" applyBorder="1" applyAlignment="1">
      <alignment horizontal="right" vertical="center"/>
    </xf>
    <xf numFmtId="0" fontId="15" fillId="0" borderId="42" xfId="0" applyFont="1" applyFill="1" applyBorder="1" applyAlignment="1">
      <alignment horizontal="center" vertical="center"/>
    </xf>
    <xf numFmtId="0" fontId="16" fillId="0" borderId="222" xfId="0" applyFont="1" applyFill="1" applyBorder="1" applyAlignment="1">
      <alignment horizontal="center" vertical="center"/>
    </xf>
    <xf numFmtId="0" fontId="16" fillId="0" borderId="223" xfId="0" applyFont="1" applyFill="1" applyBorder="1" applyAlignment="1">
      <alignment horizontal="center" vertical="center"/>
    </xf>
    <xf numFmtId="1" fontId="17" fillId="0" borderId="219" xfId="0" applyNumberFormat="1" applyFont="1" applyFill="1" applyBorder="1" applyAlignment="1">
      <alignment horizontal="center" vertical="center"/>
    </xf>
    <xf numFmtId="0" fontId="17" fillId="0" borderId="219" xfId="0" applyFont="1" applyFill="1" applyBorder="1" applyAlignment="1">
      <alignment horizontal="center" vertical="center"/>
    </xf>
    <xf numFmtId="1" fontId="16" fillId="0" borderId="219" xfId="0" applyNumberFormat="1" applyFont="1" applyFill="1" applyBorder="1" applyAlignment="1">
      <alignment horizontal="center" vertical="center"/>
    </xf>
    <xf numFmtId="1" fontId="16" fillId="0" borderId="225" xfId="0" applyNumberFormat="1" applyFont="1" applyFill="1" applyBorder="1" applyAlignment="1">
      <alignment horizontal="center" vertical="center"/>
    </xf>
    <xf numFmtId="0" fontId="16" fillId="0" borderId="226" xfId="0" applyFont="1" applyFill="1" applyBorder="1" applyAlignment="1">
      <alignment horizontal="center" vertical="center"/>
    </xf>
    <xf numFmtId="0" fontId="16" fillId="0" borderId="196" xfId="0" applyFont="1" applyFill="1" applyBorder="1" applyAlignment="1">
      <alignment horizontal="center" vertical="center"/>
    </xf>
    <xf numFmtId="0" fontId="16" fillId="0" borderId="197" xfId="0" applyFont="1" applyFill="1" applyBorder="1" applyAlignment="1">
      <alignment horizontal="center" vertical="center"/>
    </xf>
    <xf numFmtId="0" fontId="17" fillId="0" borderId="218" xfId="0" applyFont="1" applyFill="1" applyBorder="1" applyAlignment="1">
      <alignment horizontal="center" vertical="center"/>
    </xf>
    <xf numFmtId="0" fontId="17" fillId="0" borderId="220" xfId="0" applyFont="1" applyFill="1" applyBorder="1" applyAlignment="1">
      <alignment horizontal="center" vertical="center"/>
    </xf>
    <xf numFmtId="0" fontId="17" fillId="0" borderId="221" xfId="0" applyNumberFormat="1" applyFont="1" applyFill="1" applyBorder="1" applyAlignment="1">
      <alignment horizontal="center" vertical="center"/>
    </xf>
    <xf numFmtId="0" fontId="18" fillId="0" borderId="221" xfId="0" applyFont="1" applyFill="1" applyBorder="1"/>
    <xf numFmtId="0" fontId="16" fillId="5" borderId="140" xfId="0" applyFont="1" applyFill="1" applyBorder="1" applyAlignment="1">
      <alignment horizontal="center" vertical="center"/>
    </xf>
    <xf numFmtId="0" fontId="16" fillId="5" borderId="143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wrapText="1"/>
      <protection locked="0" hidden="1"/>
    </xf>
    <xf numFmtId="0" fontId="6" fillId="3" borderId="0" xfId="8" applyFont="1" applyFill="1" applyAlignment="1">
      <alignment horizontal="center" vertical="center"/>
    </xf>
    <xf numFmtId="0" fontId="16" fillId="0" borderId="80" xfId="0" applyNumberFormat="1" applyFont="1" applyBorder="1" applyAlignment="1">
      <alignment horizontal="right" vertical="center"/>
    </xf>
    <xf numFmtId="0" fontId="15" fillId="0" borderId="44" xfId="0" applyFont="1" applyFill="1" applyBorder="1" applyAlignment="1">
      <alignment horizontal="center" vertical="center"/>
    </xf>
    <xf numFmtId="0" fontId="16" fillId="0" borderId="228" xfId="0" applyNumberFormat="1" applyFont="1" applyBorder="1" applyAlignment="1">
      <alignment horizontal="right" vertical="center"/>
    </xf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229" xfId="0" applyFont="1" applyBorder="1" applyAlignment="1">
      <alignment horizontal="center"/>
    </xf>
    <xf numFmtId="0" fontId="37" fillId="3" borderId="0" xfId="8" applyFont="1" applyFill="1" applyAlignment="1">
      <alignment horizontal="left" vertical="center" wrapText="1"/>
    </xf>
    <xf numFmtId="0" fontId="37" fillId="3" borderId="0" xfId="8" applyFont="1" applyFill="1" applyAlignment="1">
      <alignment horizontal="left" vertical="center"/>
    </xf>
    <xf numFmtId="0" fontId="15" fillId="0" borderId="145" xfId="0" applyFont="1" applyBorder="1" applyAlignment="1">
      <alignment horizontal="center" vertical="center"/>
    </xf>
    <xf numFmtId="0" fontId="15" fillId="0" borderId="133" xfId="0" applyFont="1" applyBorder="1" applyAlignment="1">
      <alignment horizontal="center" vertical="center"/>
    </xf>
    <xf numFmtId="0" fontId="18" fillId="3" borderId="204" xfId="0" applyFont="1" applyFill="1" applyBorder="1" applyAlignment="1">
      <alignment horizontal="center" vertical="center"/>
    </xf>
    <xf numFmtId="0" fontId="18" fillId="3" borderId="136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5" fillId="3" borderId="144" xfId="0" applyFont="1" applyFill="1" applyBorder="1" applyAlignment="1">
      <alignment horizontal="center" vertical="center" wrapText="1"/>
    </xf>
    <xf numFmtId="0" fontId="15" fillId="3" borderId="145" xfId="0" applyFont="1" applyFill="1" applyBorder="1" applyAlignment="1">
      <alignment horizontal="center" vertical="center" wrapText="1"/>
    </xf>
    <xf numFmtId="0" fontId="15" fillId="3" borderId="206" xfId="0" applyFont="1" applyFill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133" xfId="0" applyFont="1" applyFill="1" applyBorder="1" applyAlignment="1">
      <alignment horizontal="center" vertical="center"/>
    </xf>
    <xf numFmtId="0" fontId="16" fillId="0" borderId="133" xfId="0" applyFont="1" applyBorder="1" applyAlignment="1">
      <alignment horizontal="center" vertical="center"/>
    </xf>
    <xf numFmtId="0" fontId="16" fillId="0" borderId="134" xfId="0" applyFont="1" applyBorder="1" applyAlignment="1">
      <alignment horizontal="center" vertical="center"/>
    </xf>
    <xf numFmtId="0" fontId="15" fillId="0" borderId="135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/>
    </xf>
    <xf numFmtId="0" fontId="5" fillId="0" borderId="207" xfId="0" applyFont="1" applyBorder="1" applyAlignment="1">
      <alignment horizontal="center"/>
    </xf>
    <xf numFmtId="0" fontId="5" fillId="0" borderId="209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15" fillId="0" borderId="198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00" xfId="0" applyFont="1" applyBorder="1" applyAlignment="1">
      <alignment horizontal="center" vertical="center"/>
    </xf>
    <xf numFmtId="0" fontId="5" fillId="0" borderId="21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07" xfId="0" applyFont="1" applyBorder="1" applyAlignment="1">
      <alignment horizontal="center" vertical="center"/>
    </xf>
    <xf numFmtId="0" fontId="15" fillId="0" borderId="198" xfId="0" applyFont="1" applyFill="1" applyBorder="1" applyAlignment="1">
      <alignment horizontal="center" vertical="center"/>
    </xf>
    <xf numFmtId="0" fontId="5" fillId="0" borderId="212" xfId="0" applyFont="1" applyBorder="1" applyAlignment="1">
      <alignment horizontal="center" vertical="center"/>
    </xf>
    <xf numFmtId="0" fontId="5" fillId="0" borderId="213" xfId="0" applyFont="1" applyBorder="1" applyAlignment="1">
      <alignment horizontal="center" vertical="center"/>
    </xf>
    <xf numFmtId="0" fontId="5" fillId="0" borderId="214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207" xfId="0" applyFont="1" applyFill="1" applyBorder="1" applyAlignment="1">
      <alignment horizontal="center" vertical="center"/>
    </xf>
    <xf numFmtId="0" fontId="17" fillId="0" borderId="140" xfId="0" applyFont="1" applyBorder="1" applyAlignment="1">
      <alignment horizontal="center" vertical="center"/>
    </xf>
    <xf numFmtId="0" fontId="17" fillId="0" borderId="132" xfId="0" applyFont="1" applyBorder="1" applyAlignment="1">
      <alignment horizontal="center" vertical="center"/>
    </xf>
    <xf numFmtId="0" fontId="17" fillId="0" borderId="143" xfId="0" applyFont="1" applyBorder="1" applyAlignment="1">
      <alignment horizontal="center" vertical="center"/>
    </xf>
    <xf numFmtId="0" fontId="17" fillId="0" borderId="131" xfId="0" applyNumberFormat="1" applyFont="1" applyBorder="1" applyAlignment="1">
      <alignment horizontal="center" vertical="center"/>
    </xf>
    <xf numFmtId="0" fontId="18" fillId="0" borderId="132" xfId="0" applyFont="1" applyBorder="1"/>
    <xf numFmtId="0" fontId="18" fillId="0" borderId="137" xfId="0" applyFont="1" applyBorder="1"/>
    <xf numFmtId="0" fontId="17" fillId="0" borderId="138" xfId="0" applyFont="1" applyBorder="1" applyAlignment="1">
      <alignment horizontal="center" vertical="center"/>
    </xf>
    <xf numFmtId="0" fontId="6" fillId="3" borderId="0" xfId="8" applyFont="1" applyFill="1" applyAlignment="1">
      <alignment horizontal="left" vertical="center" wrapText="1"/>
    </xf>
    <xf numFmtId="0" fontId="17" fillId="0" borderId="132" xfId="0" applyFont="1" applyFill="1" applyBorder="1" applyAlignment="1">
      <alignment horizontal="center" vertical="center"/>
    </xf>
    <xf numFmtId="0" fontId="17" fillId="0" borderId="137" xfId="0" applyFont="1" applyBorder="1" applyAlignment="1">
      <alignment horizontal="center" vertical="center"/>
    </xf>
    <xf numFmtId="0" fontId="15" fillId="0" borderId="148" xfId="0" applyFont="1" applyFill="1" applyBorder="1" applyAlignment="1">
      <alignment horizontal="center" vertical="center"/>
    </xf>
    <xf numFmtId="0" fontId="18" fillId="3" borderId="198" xfId="0" applyFont="1" applyFill="1" applyBorder="1" applyAlignment="1">
      <alignment horizontal="center" vertical="center"/>
    </xf>
    <xf numFmtId="0" fontId="18" fillId="3" borderId="200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5" fillId="3" borderId="178" xfId="0" applyFont="1" applyFill="1" applyBorder="1" applyAlignment="1">
      <alignment horizontal="center" vertical="center" wrapText="1"/>
    </xf>
    <xf numFmtId="0" fontId="15" fillId="3" borderId="177" xfId="0" applyFont="1" applyFill="1" applyBorder="1" applyAlignment="1">
      <alignment horizontal="center" vertical="center" wrapText="1"/>
    </xf>
    <xf numFmtId="0" fontId="15" fillId="3" borderId="202" xfId="0" applyFont="1" applyFill="1" applyBorder="1" applyAlignment="1">
      <alignment horizontal="center" vertical="center" wrapText="1"/>
    </xf>
    <xf numFmtId="0" fontId="15" fillId="0" borderId="20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5" fillId="0" borderId="208" xfId="0" applyFont="1" applyFill="1" applyBorder="1" applyAlignment="1">
      <alignment horizontal="center" vertical="center"/>
    </xf>
    <xf numFmtId="0" fontId="15" fillId="0" borderId="211" xfId="0" applyFont="1" applyFill="1" applyBorder="1" applyAlignment="1">
      <alignment horizontal="center" vertical="center"/>
    </xf>
    <xf numFmtId="0" fontId="15" fillId="0" borderId="201" xfId="0" applyFont="1" applyFill="1" applyBorder="1" applyAlignment="1">
      <alignment horizontal="center" vertical="center"/>
    </xf>
    <xf numFmtId="0" fontId="15" fillId="3" borderId="207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15" fillId="0" borderId="207" xfId="0" applyFont="1" applyBorder="1" applyAlignment="1">
      <alignment horizontal="center" vertical="center"/>
    </xf>
    <xf numFmtId="0" fontId="15" fillId="0" borderId="209" xfId="0" applyFont="1" applyBorder="1" applyAlignment="1">
      <alignment horizontal="center" vertical="center"/>
    </xf>
    <xf numFmtId="0" fontId="5" fillId="3" borderId="215" xfId="0" applyFont="1" applyFill="1" applyBorder="1" applyAlignment="1">
      <alignment horizontal="center" vertical="center" wrapText="1"/>
    </xf>
    <xf numFmtId="0" fontId="5" fillId="3" borderId="216" xfId="0" applyFont="1" applyFill="1" applyBorder="1" applyAlignment="1">
      <alignment horizontal="center" vertical="center" wrapText="1"/>
    </xf>
    <xf numFmtId="0" fontId="5" fillId="3" borderId="217" xfId="0" applyFont="1" applyFill="1" applyBorder="1" applyAlignment="1">
      <alignment horizontal="center" vertical="center" wrapText="1"/>
    </xf>
    <xf numFmtId="0" fontId="17" fillId="0" borderId="132" xfId="0" applyFont="1" applyBorder="1" applyAlignment="1">
      <alignment horizontal="center"/>
    </xf>
    <xf numFmtId="0" fontId="15" fillId="0" borderId="144" xfId="0" applyFont="1" applyFill="1" applyBorder="1" applyAlignment="1">
      <alignment horizontal="center" vertical="center"/>
    </xf>
    <xf numFmtId="0" fontId="16" fillId="0" borderId="198" xfId="0" applyFont="1" applyBorder="1" applyAlignment="1">
      <alignment horizontal="center" vertical="center"/>
    </xf>
    <xf numFmtId="0" fontId="16" fillId="0" borderId="19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15" fillId="0" borderId="174" xfId="0" applyFont="1" applyBorder="1" applyAlignment="1">
      <alignment horizontal="center" vertical="center"/>
    </xf>
    <xf numFmtId="0" fontId="15" fillId="0" borderId="176" xfId="0" applyFont="1" applyBorder="1" applyAlignment="1">
      <alignment horizontal="center" vertical="center"/>
    </xf>
    <xf numFmtId="0" fontId="16" fillId="0" borderId="175" xfId="0" applyFont="1" applyBorder="1" applyAlignment="1">
      <alignment horizontal="center" vertical="center"/>
    </xf>
    <xf numFmtId="0" fontId="16" fillId="0" borderId="180" xfId="0" applyFont="1" applyBorder="1" applyAlignment="1">
      <alignment horizontal="center" vertical="center"/>
    </xf>
    <xf numFmtId="0" fontId="15" fillId="0" borderId="178" xfId="0" applyFont="1" applyFill="1" applyBorder="1" applyAlignment="1">
      <alignment horizontal="center" vertical="center"/>
    </xf>
    <xf numFmtId="0" fontId="15" fillId="0" borderId="181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left" vertical="center" wrapText="1" shrinkToFit="1"/>
    </xf>
    <xf numFmtId="0" fontId="15" fillId="0" borderId="7" xfId="0" applyFont="1" applyFill="1" applyBorder="1" applyAlignment="1">
      <alignment horizontal="left" vertical="center" wrapText="1" shrinkToFit="1"/>
    </xf>
    <xf numFmtId="0" fontId="15" fillId="3" borderId="182" xfId="0" applyFont="1" applyFill="1" applyBorder="1" applyAlignment="1">
      <alignment horizontal="center" vertical="center"/>
    </xf>
    <xf numFmtId="0" fontId="5" fillId="0" borderId="183" xfId="0" applyFont="1" applyBorder="1" applyAlignment="1">
      <alignment horizontal="center" vertical="center"/>
    </xf>
    <xf numFmtId="0" fontId="15" fillId="0" borderId="126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179" xfId="0" applyFont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5" fillId="6" borderId="184" xfId="0" applyFont="1" applyFill="1" applyBorder="1" applyAlignment="1">
      <alignment horizontal="center" vertical="center"/>
    </xf>
    <xf numFmtId="0" fontId="15" fillId="6" borderId="185" xfId="0" applyFont="1" applyFill="1" applyBorder="1" applyAlignment="1">
      <alignment horizontal="center" vertical="center"/>
    </xf>
    <xf numFmtId="0" fontId="15" fillId="6" borderId="186" xfId="0" applyFont="1" applyFill="1" applyBorder="1" applyAlignment="1">
      <alignment horizontal="center" vertical="center"/>
    </xf>
    <xf numFmtId="0" fontId="15" fillId="6" borderId="124" xfId="0" applyFont="1" applyFill="1" applyBorder="1" applyAlignment="1">
      <alignment horizontal="center" vertical="center"/>
    </xf>
    <xf numFmtId="0" fontId="15" fillId="6" borderId="187" xfId="0" applyFont="1" applyFill="1" applyBorder="1" applyAlignment="1">
      <alignment horizontal="center" vertical="center"/>
    </xf>
    <xf numFmtId="0" fontId="15" fillId="6" borderId="194" xfId="0" applyFont="1" applyFill="1" applyBorder="1" applyAlignment="1">
      <alignment horizontal="center" vertical="center"/>
    </xf>
    <xf numFmtId="0" fontId="15" fillId="6" borderId="193" xfId="0" applyFont="1" applyFill="1" applyBorder="1" applyAlignment="1">
      <alignment horizontal="center" vertical="center"/>
    </xf>
    <xf numFmtId="0" fontId="15" fillId="6" borderId="195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6" borderId="189" xfId="0" applyFont="1" applyFill="1" applyBorder="1" applyAlignment="1">
      <alignment horizontal="center" vertical="center"/>
    </xf>
    <xf numFmtId="0" fontId="15" fillId="6" borderId="190" xfId="0" applyFont="1" applyFill="1" applyBorder="1" applyAlignment="1">
      <alignment horizontal="center" vertical="center"/>
    </xf>
    <xf numFmtId="0" fontId="15" fillId="0" borderId="123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15" fillId="0" borderId="191" xfId="0" applyFont="1" applyBorder="1" applyAlignment="1">
      <alignment horizontal="center" vertical="center"/>
    </xf>
    <xf numFmtId="0" fontId="16" fillId="6" borderId="184" xfId="0" applyFont="1" applyFill="1" applyBorder="1" applyAlignment="1">
      <alignment horizontal="center" vertical="center"/>
    </xf>
    <xf numFmtId="0" fontId="16" fillId="6" borderId="187" xfId="0" applyFont="1" applyFill="1" applyBorder="1" applyAlignment="1">
      <alignment horizontal="center" vertical="center"/>
    </xf>
    <xf numFmtId="0" fontId="15" fillId="6" borderId="192" xfId="0" applyFont="1" applyFill="1" applyBorder="1" applyAlignment="1">
      <alignment horizontal="center" vertical="center"/>
    </xf>
    <xf numFmtId="0" fontId="15" fillId="0" borderId="99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/>
    </xf>
    <xf numFmtId="0" fontId="18" fillId="3" borderId="201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166" xfId="0" applyFont="1" applyFill="1" applyBorder="1" applyAlignment="1">
      <alignment horizontal="center" vertical="center"/>
    </xf>
    <xf numFmtId="0" fontId="15" fillId="0" borderId="167" xfId="0" applyFont="1" applyFill="1" applyBorder="1" applyAlignment="1">
      <alignment horizontal="center" vertical="center"/>
    </xf>
    <xf numFmtId="1" fontId="17" fillId="0" borderId="132" xfId="0" applyNumberFormat="1" applyFont="1" applyBorder="1" applyAlignment="1">
      <alignment horizontal="center" vertical="center"/>
    </xf>
    <xf numFmtId="1" fontId="17" fillId="0" borderId="143" xfId="0" applyNumberFormat="1" applyFont="1" applyBorder="1" applyAlignment="1">
      <alignment horizontal="center" vertical="center"/>
    </xf>
    <xf numFmtId="1" fontId="17" fillId="0" borderId="137" xfId="0" applyNumberFormat="1" applyFont="1" applyBorder="1" applyAlignment="1">
      <alignment horizontal="center" vertical="center"/>
    </xf>
    <xf numFmtId="0" fontId="15" fillId="0" borderId="168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69" xfId="0" applyFont="1" applyBorder="1" applyAlignment="1">
      <alignment horizontal="center" vertical="center"/>
    </xf>
    <xf numFmtId="0" fontId="15" fillId="0" borderId="91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64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165" xfId="0" applyFont="1" applyBorder="1" applyAlignment="1">
      <alignment horizontal="center" vertical="center"/>
    </xf>
    <xf numFmtId="0" fontId="15" fillId="0" borderId="151" xfId="0" applyFont="1" applyFill="1" applyBorder="1" applyAlignment="1">
      <alignment horizontal="left" vertical="center" wrapText="1" shrinkToFit="1"/>
    </xf>
    <xf numFmtId="0" fontId="15" fillId="0" borderId="149" xfId="0" applyFont="1" applyFill="1" applyBorder="1" applyAlignment="1">
      <alignment horizontal="left" vertical="center" wrapText="1" shrinkToFit="1"/>
    </xf>
    <xf numFmtId="0" fontId="15" fillId="0" borderId="71" xfId="0" applyFont="1" applyBorder="1" applyAlignment="1">
      <alignment horizontal="center" vertical="center"/>
    </xf>
    <xf numFmtId="0" fontId="15" fillId="0" borderId="160" xfId="0" applyFont="1" applyBorder="1" applyAlignment="1">
      <alignment horizontal="center" vertical="center"/>
    </xf>
    <xf numFmtId="0" fontId="15" fillId="0" borderId="161" xfId="0" applyFont="1" applyBorder="1" applyAlignment="1">
      <alignment horizontal="center" vertical="center"/>
    </xf>
    <xf numFmtId="0" fontId="15" fillId="0" borderId="162" xfId="0" applyFont="1" applyBorder="1" applyAlignment="1">
      <alignment horizontal="center" vertical="center"/>
    </xf>
    <xf numFmtId="0" fontId="15" fillId="0" borderId="159" xfId="0" applyFont="1" applyBorder="1" applyAlignment="1">
      <alignment horizontal="center" vertical="center"/>
    </xf>
    <xf numFmtId="0" fontId="15" fillId="0" borderId="149" xfId="0" applyFont="1" applyBorder="1" applyAlignment="1">
      <alignment horizontal="center" vertical="center"/>
    </xf>
    <xf numFmtId="0" fontId="15" fillId="0" borderId="163" xfId="0" applyFont="1" applyBorder="1" applyAlignment="1">
      <alignment horizontal="center" vertical="center"/>
    </xf>
    <xf numFmtId="0" fontId="17" fillId="0" borderId="141" xfId="0" applyNumberFormat="1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5" fillId="3" borderId="214" xfId="0" applyFont="1" applyFill="1" applyBorder="1" applyAlignment="1">
      <alignment horizontal="center" vertical="center"/>
    </xf>
    <xf numFmtId="0" fontId="5" fillId="0" borderId="209" xfId="0" applyFont="1" applyBorder="1" applyAlignment="1">
      <alignment horizontal="center" vertical="center"/>
    </xf>
    <xf numFmtId="0" fontId="5" fillId="3" borderId="207" xfId="0" applyFont="1" applyFill="1" applyBorder="1" applyAlignment="1">
      <alignment horizontal="left" vertical="center"/>
    </xf>
    <xf numFmtId="0" fontId="5" fillId="3" borderId="209" xfId="0" applyFont="1" applyFill="1" applyBorder="1" applyAlignment="1">
      <alignment horizontal="left" vertical="center"/>
    </xf>
    <xf numFmtId="0" fontId="5" fillId="3" borderId="213" xfId="0" applyFont="1" applyFill="1" applyBorder="1" applyAlignment="1">
      <alignment horizontal="left" vertical="center"/>
    </xf>
    <xf numFmtId="0" fontId="15" fillId="0" borderId="68" xfId="0" applyFont="1" applyFill="1" applyBorder="1" applyAlignment="1">
      <alignment horizontal="left" vertical="center" wrapText="1" shrinkToFit="1"/>
    </xf>
    <xf numFmtId="0" fontId="15" fillId="3" borderId="93" xfId="0" applyFont="1" applyFill="1" applyBorder="1" applyAlignment="1">
      <alignment horizontal="center" vertical="center"/>
    </xf>
    <xf numFmtId="0" fontId="15" fillId="3" borderId="88" xfId="0" applyFont="1" applyFill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5" fillId="0" borderId="150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15" fillId="0" borderId="153" xfId="0" applyFont="1" applyFill="1" applyBorder="1" applyAlignment="1">
      <alignment horizontal="center" vertical="center"/>
    </xf>
    <xf numFmtId="0" fontId="15" fillId="0" borderId="149" xfId="0" applyFont="1" applyFill="1" applyBorder="1" applyAlignment="1">
      <alignment horizontal="center" vertical="center"/>
    </xf>
    <xf numFmtId="0" fontId="15" fillId="0" borderId="154" xfId="0" applyFont="1" applyFill="1" applyBorder="1" applyAlignment="1">
      <alignment horizontal="center" vertical="center"/>
    </xf>
    <xf numFmtId="0" fontId="15" fillId="0" borderId="135" xfId="0" applyFont="1" applyFill="1" applyBorder="1" applyAlignment="1">
      <alignment horizontal="left" vertical="center" wrapText="1" shrinkToFit="1"/>
    </xf>
    <xf numFmtId="0" fontId="15" fillId="0" borderId="133" xfId="0" applyFont="1" applyFill="1" applyBorder="1" applyAlignment="1">
      <alignment horizontal="left" vertical="center" wrapText="1" shrinkToFit="1"/>
    </xf>
    <xf numFmtId="0" fontId="15" fillId="3" borderId="155" xfId="0" applyFont="1" applyFill="1" applyBorder="1" applyAlignment="1">
      <alignment horizontal="center" vertical="center"/>
    </xf>
    <xf numFmtId="0" fontId="15" fillId="3" borderId="156" xfId="0" applyFont="1" applyFill="1" applyBorder="1" applyAlignment="1">
      <alignment horizontal="center" vertical="center"/>
    </xf>
    <xf numFmtId="0" fontId="15" fillId="3" borderId="157" xfId="0" applyFont="1" applyFill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15" fillId="3" borderId="159" xfId="0" applyFont="1" applyFill="1" applyBorder="1" applyAlignment="1">
      <alignment horizontal="center" vertical="center" wrapText="1"/>
    </xf>
    <xf numFmtId="0" fontId="15" fillId="3" borderId="160" xfId="0" applyFont="1" applyFill="1" applyBorder="1" applyAlignment="1">
      <alignment horizontal="center" vertical="center" wrapText="1"/>
    </xf>
    <xf numFmtId="0" fontId="15" fillId="0" borderId="132" xfId="0" applyFont="1" applyFill="1" applyBorder="1" applyAlignment="1">
      <alignment horizontal="center" vertical="center"/>
    </xf>
    <xf numFmtId="0" fontId="16" fillId="0" borderId="140" xfId="0" applyFont="1" applyFill="1" applyBorder="1" applyAlignment="1">
      <alignment horizontal="center" vertical="center"/>
    </xf>
    <xf numFmtId="0" fontId="17" fillId="0" borderId="131" xfId="0" applyNumberFormat="1" applyFont="1" applyFill="1" applyBorder="1" applyAlignment="1">
      <alignment horizontal="center" vertical="center"/>
    </xf>
    <xf numFmtId="0" fontId="17" fillId="0" borderId="141" xfId="0" applyNumberFormat="1" applyFont="1" applyFill="1" applyBorder="1" applyAlignment="1">
      <alignment horizontal="center" vertical="center"/>
    </xf>
    <xf numFmtId="0" fontId="17" fillId="0" borderId="142" xfId="0" applyFont="1" applyFill="1" applyBorder="1" applyAlignment="1">
      <alignment horizontal="center" vertical="center"/>
    </xf>
    <xf numFmtId="0" fontId="17" fillId="0" borderId="137" xfId="0" applyFont="1" applyFill="1" applyBorder="1" applyAlignment="1">
      <alignment horizontal="center" vertical="center"/>
    </xf>
    <xf numFmtId="0" fontId="17" fillId="0" borderId="143" xfId="0" applyFont="1" applyFill="1" applyBorder="1" applyAlignment="1">
      <alignment horizontal="center" vertical="center"/>
    </xf>
    <xf numFmtId="0" fontId="17" fillId="0" borderId="131" xfId="0" applyFont="1" applyFill="1" applyBorder="1" applyAlignment="1">
      <alignment horizontal="center" vertical="center"/>
    </xf>
    <xf numFmtId="0" fontId="15" fillId="0" borderId="139" xfId="0" applyFont="1" applyFill="1" applyBorder="1" applyAlignment="1">
      <alignment horizontal="center" vertical="center"/>
    </xf>
    <xf numFmtId="0" fontId="15" fillId="0" borderId="144" xfId="0" applyFont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5" fillId="3" borderId="135" xfId="0" applyFont="1" applyFill="1" applyBorder="1" applyAlignment="1">
      <alignment horizontal="center" vertical="center"/>
    </xf>
    <xf numFmtId="0" fontId="15" fillId="3" borderId="146" xfId="0" applyFont="1" applyFill="1" applyBorder="1" applyAlignment="1">
      <alignment horizontal="center" vertical="center" wrapText="1"/>
    </xf>
    <xf numFmtId="0" fontId="15" fillId="0" borderId="14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129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1" fontId="17" fillId="0" borderId="132" xfId="0" applyNumberFormat="1" applyFont="1" applyFill="1" applyBorder="1" applyAlignment="1">
      <alignment horizontal="center" vertical="center"/>
    </xf>
    <xf numFmtId="1" fontId="17" fillId="0" borderId="137" xfId="0" applyNumberFormat="1" applyFont="1" applyFill="1" applyBorder="1" applyAlignment="1">
      <alignment horizontal="center" vertical="center"/>
    </xf>
    <xf numFmtId="0" fontId="17" fillId="0" borderId="138" xfId="0" applyFont="1" applyFill="1" applyBorder="1" applyAlignment="1">
      <alignment horizontal="center" vertical="center"/>
    </xf>
    <xf numFmtId="0" fontId="17" fillId="0" borderId="139" xfId="0" applyFont="1" applyFill="1" applyBorder="1" applyAlignment="1">
      <alignment horizontal="center" vertical="center"/>
    </xf>
    <xf numFmtId="0" fontId="15" fillId="0" borderId="140" xfId="0" applyFont="1" applyFill="1" applyBorder="1" applyAlignment="1">
      <alignment horizontal="center" vertical="center"/>
    </xf>
    <xf numFmtId="0" fontId="15" fillId="0" borderId="128" xfId="0" applyFont="1" applyBorder="1" applyAlignment="1">
      <alignment horizontal="center" vertical="center"/>
    </xf>
    <xf numFmtId="0" fontId="15" fillId="0" borderId="129" xfId="0" applyFont="1" applyBorder="1" applyAlignment="1">
      <alignment horizontal="center" vertical="center"/>
    </xf>
    <xf numFmtId="0" fontId="15" fillId="0" borderId="103" xfId="0" applyFont="1" applyBorder="1" applyAlignment="1">
      <alignment horizontal="center" vertical="center"/>
    </xf>
    <xf numFmtId="0" fontId="15" fillId="0" borderId="130" xfId="0" applyFont="1" applyBorder="1" applyAlignment="1">
      <alignment horizontal="center" vertical="center"/>
    </xf>
    <xf numFmtId="0" fontId="15" fillId="0" borderId="92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15" fillId="0" borderId="78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75" xfId="0" applyFont="1" applyFill="1" applyBorder="1" applyAlignment="1">
      <alignment horizontal="center" vertical="center"/>
    </xf>
    <xf numFmtId="0" fontId="15" fillId="3" borderId="68" xfId="0" applyFont="1" applyFill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6" borderId="79" xfId="0" applyFont="1" applyFill="1" applyBorder="1" applyAlignment="1">
      <alignment horizontal="left" vertical="center" wrapText="1" shrinkToFit="1"/>
    </xf>
    <xf numFmtId="0" fontId="15" fillId="6" borderId="80" xfId="0" applyFont="1" applyFill="1" applyBorder="1" applyAlignment="1">
      <alignment horizontal="left" vertical="center" wrapText="1" shrinkToFit="1"/>
    </xf>
    <xf numFmtId="0" fontId="15" fillId="6" borderId="81" xfId="0" applyFont="1" applyFill="1" applyBorder="1" applyAlignment="1">
      <alignment horizontal="left" vertical="center" wrapText="1" shrinkToFit="1"/>
    </xf>
    <xf numFmtId="0" fontId="15" fillId="6" borderId="123" xfId="0" applyFont="1" applyFill="1" applyBorder="1" applyAlignment="1">
      <alignment horizontal="left" vertical="center" wrapText="1" shrinkToFit="1"/>
    </xf>
    <xf numFmtId="0" fontId="15" fillId="6" borderId="124" xfId="0" applyFont="1" applyFill="1" applyBorder="1" applyAlignment="1">
      <alignment horizontal="left" vertical="center" wrapText="1" shrinkToFit="1"/>
    </xf>
    <xf numFmtId="0" fontId="15" fillId="6" borderId="125" xfId="0" applyFont="1" applyFill="1" applyBorder="1" applyAlignment="1">
      <alignment horizontal="left" vertical="center" wrapText="1" shrinkToFit="1"/>
    </xf>
    <xf numFmtId="0" fontId="21" fillId="0" borderId="67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0" borderId="119" xfId="0" applyFont="1" applyFill="1" applyBorder="1" applyAlignment="1">
      <alignment horizontal="center" vertical="center"/>
    </xf>
    <xf numFmtId="0" fontId="21" fillId="0" borderId="120" xfId="0" applyFont="1" applyFill="1" applyBorder="1" applyAlignment="1">
      <alignment horizontal="center" vertical="center"/>
    </xf>
    <xf numFmtId="0" fontId="21" fillId="0" borderId="121" xfId="0" applyFont="1" applyFill="1" applyBorder="1" applyAlignment="1">
      <alignment horizontal="center" vertical="center"/>
    </xf>
    <xf numFmtId="0" fontId="21" fillId="0" borderId="122" xfId="0" applyFont="1" applyFill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 textRotation="90"/>
    </xf>
    <xf numFmtId="0" fontId="14" fillId="0" borderId="41" xfId="0" applyFont="1" applyBorder="1" applyAlignment="1">
      <alignment horizontal="center" vertical="center" textRotation="90"/>
    </xf>
    <xf numFmtId="0" fontId="14" fillId="0" borderId="110" xfId="0" applyFont="1" applyBorder="1" applyAlignment="1">
      <alignment horizontal="center" vertical="center" textRotation="90" wrapText="1"/>
    </xf>
    <xf numFmtId="0" fontId="14" fillId="0" borderId="111" xfId="0" applyFont="1" applyBorder="1" applyAlignment="1">
      <alignment horizontal="center" vertical="center" textRotation="90" wrapText="1"/>
    </xf>
    <xf numFmtId="0" fontId="14" fillId="0" borderId="112" xfId="0" applyFont="1" applyBorder="1" applyAlignment="1">
      <alignment horizontal="center" vertical="center" textRotation="90" wrapText="1"/>
    </xf>
    <xf numFmtId="0" fontId="14" fillId="0" borderId="20" xfId="0" applyFont="1" applyBorder="1" applyAlignment="1">
      <alignment horizontal="center" vertical="center" textRotation="90" wrapText="1"/>
    </xf>
    <xf numFmtId="0" fontId="14" fillId="0" borderId="113" xfId="0" applyFont="1" applyBorder="1" applyAlignment="1">
      <alignment horizontal="center" vertical="center" textRotation="90" wrapText="1"/>
    </xf>
    <xf numFmtId="0" fontId="14" fillId="0" borderId="114" xfId="0" applyFont="1" applyBorder="1" applyAlignment="1">
      <alignment horizontal="center" vertical="center" textRotation="90" wrapText="1"/>
    </xf>
    <xf numFmtId="0" fontId="15" fillId="4" borderId="1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textRotation="90" wrapText="1"/>
    </xf>
    <xf numFmtId="0" fontId="14" fillId="0" borderId="87" xfId="0" applyFont="1" applyBorder="1" applyAlignment="1">
      <alignment horizontal="center" vertical="center" textRotation="90" wrapText="1"/>
    </xf>
    <xf numFmtId="0" fontId="14" fillId="0" borderId="37" xfId="0" applyFont="1" applyBorder="1" applyAlignment="1">
      <alignment horizontal="center" vertical="center" textRotation="90" wrapText="1"/>
    </xf>
    <xf numFmtId="0" fontId="14" fillId="0" borderId="115" xfId="0" applyFont="1" applyBorder="1" applyAlignment="1">
      <alignment horizontal="center" vertical="center" textRotation="90" wrapText="1"/>
    </xf>
    <xf numFmtId="0" fontId="14" fillId="0" borderId="116" xfId="0" applyFont="1" applyBorder="1" applyAlignment="1">
      <alignment horizontal="center" vertical="center" textRotation="90" wrapText="1"/>
    </xf>
    <xf numFmtId="0" fontId="14" fillId="0" borderId="34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22" fillId="0" borderId="96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115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 wrapText="1"/>
    </xf>
    <xf numFmtId="0" fontId="21" fillId="0" borderId="117" xfId="0" applyFont="1" applyBorder="1" applyAlignment="1">
      <alignment horizontal="center" vertical="center" wrapText="1"/>
    </xf>
    <xf numFmtId="0" fontId="21" fillId="0" borderId="118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4" borderId="94" xfId="0" applyFont="1" applyFill="1" applyBorder="1" applyAlignment="1">
      <alignment horizontal="left" vertical="center" wrapText="1"/>
    </xf>
    <xf numFmtId="0" fontId="15" fillId="4" borderId="67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99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/>
    </xf>
    <xf numFmtId="0" fontId="21" fillId="0" borderId="106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21" fillId="0" borderId="10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04" xfId="0" applyFont="1" applyBorder="1" applyAlignment="1">
      <alignment horizontal="center" vertical="center" wrapText="1"/>
    </xf>
    <xf numFmtId="0" fontId="21" fillId="0" borderId="10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textRotation="90" wrapText="1"/>
    </xf>
    <xf numFmtId="0" fontId="14" fillId="0" borderId="100" xfId="0" applyFont="1" applyBorder="1" applyAlignment="1">
      <alignment horizontal="center" vertical="center" textRotation="90" wrapText="1"/>
    </xf>
    <xf numFmtId="0" fontId="14" fillId="0" borderId="86" xfId="0" applyFont="1" applyBorder="1" applyAlignment="1">
      <alignment horizontal="center" vertical="center" textRotation="90" wrapText="1"/>
    </xf>
    <xf numFmtId="0" fontId="14" fillId="0" borderId="19" xfId="0" applyFont="1" applyBorder="1" applyAlignment="1">
      <alignment horizontal="center" vertical="center" textRotation="90" wrapText="1"/>
    </xf>
    <xf numFmtId="0" fontId="14" fillId="0" borderId="101" xfId="0" applyFont="1" applyBorder="1" applyAlignment="1">
      <alignment horizontal="center" vertical="center" textRotation="90" wrapText="1"/>
    </xf>
    <xf numFmtId="0" fontId="14" fillId="0" borderId="90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textRotation="90" wrapText="1"/>
    </xf>
    <xf numFmtId="0" fontId="14" fillId="0" borderId="102" xfId="0" applyFont="1" applyBorder="1" applyAlignment="1">
      <alignment horizontal="center" vertical="center" textRotation="90" wrapText="1"/>
    </xf>
    <xf numFmtId="0" fontId="14" fillId="0" borderId="103" xfId="0" applyFont="1" applyBorder="1" applyAlignment="1">
      <alignment horizontal="center" vertical="center" textRotation="90" wrapText="1"/>
    </xf>
    <xf numFmtId="0" fontId="14" fillId="0" borderId="104" xfId="0" applyFont="1" applyBorder="1" applyAlignment="1">
      <alignment horizontal="center" vertical="center" textRotation="90" wrapText="1"/>
    </xf>
    <xf numFmtId="0" fontId="14" fillId="0" borderId="105" xfId="0" applyFont="1" applyBorder="1" applyAlignment="1">
      <alignment horizontal="center" vertical="center" textRotation="90" wrapText="1"/>
    </xf>
    <xf numFmtId="0" fontId="21" fillId="0" borderId="92" xfId="0" applyFont="1" applyFill="1" applyBorder="1" applyAlignment="1">
      <alignment horizontal="center"/>
    </xf>
    <xf numFmtId="0" fontId="21" fillId="0" borderId="68" xfId="0" applyFont="1" applyFill="1" applyBorder="1" applyAlignment="1">
      <alignment horizontal="center"/>
    </xf>
    <xf numFmtId="0" fontId="21" fillId="0" borderId="78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79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center" vertical="center"/>
    </xf>
    <xf numFmtId="0" fontId="22" fillId="0" borderId="10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5" fillId="4" borderId="67" xfId="0" applyFont="1" applyFill="1" applyBorder="1" applyAlignment="1">
      <alignment horizontal="center" vertical="center"/>
    </xf>
    <xf numFmtId="0" fontId="15" fillId="4" borderId="82" xfId="0" applyFont="1" applyFill="1" applyBorder="1" applyAlignment="1">
      <alignment horizontal="center" vertical="center"/>
    </xf>
    <xf numFmtId="0" fontId="15" fillId="4" borderId="85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6" fillId="0" borderId="90" xfId="0" applyFont="1" applyBorder="1" applyAlignment="1">
      <alignment horizontal="center" vertical="center"/>
    </xf>
    <xf numFmtId="0" fontId="29" fillId="0" borderId="86" xfId="0" applyFont="1" applyBorder="1" applyAlignment="1">
      <alignment horizontal="center" vertical="center" wrapText="1"/>
    </xf>
    <xf numFmtId="0" fontId="29" fillId="0" borderId="87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8" fillId="0" borderId="93" xfId="0" applyFont="1" applyBorder="1" applyAlignment="1">
      <alignment horizontal="center" vertical="center" wrapText="1"/>
    </xf>
    <xf numFmtId="0" fontId="28" fillId="0" borderId="88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/>
    </xf>
    <xf numFmtId="0" fontId="5" fillId="4" borderId="9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/>
    </xf>
    <xf numFmtId="0" fontId="15" fillId="4" borderId="68" xfId="0" applyFont="1" applyFill="1" applyBorder="1" applyAlignment="1">
      <alignment horizontal="center" vertical="center"/>
    </xf>
    <xf numFmtId="0" fontId="15" fillId="4" borderId="78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26" fillId="0" borderId="9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15" fillId="4" borderId="92" xfId="0" applyFont="1" applyFill="1" applyBorder="1" applyAlignment="1">
      <alignment horizontal="left" vertical="center" wrapText="1"/>
    </xf>
    <xf numFmtId="0" fontId="15" fillId="4" borderId="68" xfId="0" applyFont="1" applyFill="1" applyBorder="1" applyAlignment="1">
      <alignment horizontal="left" vertical="center" wrapText="1"/>
    </xf>
    <xf numFmtId="0" fontId="27" fillId="0" borderId="69" xfId="0" applyFont="1" applyBorder="1" applyAlignment="1">
      <alignment horizontal="center" vertical="center"/>
    </xf>
    <xf numFmtId="0" fontId="21" fillId="0" borderId="67" xfId="0" applyNumberFormat="1" applyFont="1" applyBorder="1" applyAlignment="1">
      <alignment horizontal="center" vertical="center"/>
    </xf>
    <xf numFmtId="0" fontId="21" fillId="0" borderId="68" xfId="0" applyNumberFormat="1" applyFont="1" applyBorder="1" applyAlignment="1">
      <alignment horizontal="center" vertical="center"/>
    </xf>
    <xf numFmtId="0" fontId="21" fillId="0" borderId="71" xfId="0" applyNumberFormat="1" applyFont="1" applyBorder="1" applyAlignment="1">
      <alignment horizontal="center" vertical="center"/>
    </xf>
    <xf numFmtId="0" fontId="21" fillId="0" borderId="66" xfId="0" applyNumberFormat="1" applyFont="1" applyBorder="1" applyAlignment="1">
      <alignment horizontal="center" vertical="center"/>
    </xf>
    <xf numFmtId="0" fontId="21" fillId="0" borderId="69" xfId="0" applyNumberFormat="1" applyFont="1" applyBorder="1" applyAlignment="1">
      <alignment horizontal="center" vertical="center"/>
    </xf>
    <xf numFmtId="0" fontId="21" fillId="0" borderId="70" xfId="0" applyNumberFormat="1" applyFont="1" applyBorder="1" applyAlignment="1">
      <alignment horizontal="center" vertical="center"/>
    </xf>
    <xf numFmtId="0" fontId="21" fillId="0" borderId="21" xfId="0" applyNumberFormat="1" applyFont="1" applyBorder="1" applyAlignment="1">
      <alignment horizontal="center" vertical="center"/>
    </xf>
    <xf numFmtId="0" fontId="21" fillId="0" borderId="77" xfId="0" applyNumberFormat="1" applyFont="1" applyBorder="1" applyAlignment="1">
      <alignment horizontal="center" vertical="center"/>
    </xf>
    <xf numFmtId="0" fontId="21" fillId="0" borderId="78" xfId="0" applyNumberFormat="1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24" fillId="0" borderId="82" xfId="0" applyFont="1" applyFill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17" fillId="0" borderId="63" xfId="0" applyFont="1" applyBorder="1" applyAlignment="1">
      <alignment horizontal="center" vertical="center"/>
    </xf>
    <xf numFmtId="1" fontId="17" fillId="0" borderId="63" xfId="0" applyNumberFormat="1" applyFont="1" applyBorder="1" applyAlignment="1">
      <alignment horizontal="center" vertical="center"/>
    </xf>
    <xf numFmtId="1" fontId="17" fillId="0" borderId="64" xfId="0" applyNumberFormat="1" applyFont="1" applyBorder="1" applyAlignment="1">
      <alignment horizontal="center" vertical="center"/>
    </xf>
    <xf numFmtId="1" fontId="17" fillId="0" borderId="61" xfId="0" applyNumberFormat="1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left" vertical="center" wrapText="1" shrinkToFit="1"/>
    </xf>
    <xf numFmtId="0" fontId="21" fillId="0" borderId="71" xfId="0" applyNumberFormat="1" applyFont="1" applyFill="1" applyBorder="1" applyAlignment="1">
      <alignment horizontal="center" vertical="center"/>
    </xf>
    <xf numFmtId="0" fontId="21" fillId="0" borderId="66" xfId="0" applyNumberFormat="1" applyFont="1" applyFill="1" applyBorder="1" applyAlignment="1">
      <alignment horizontal="center" vertical="center"/>
    </xf>
    <xf numFmtId="0" fontId="21" fillId="0" borderId="68" xfId="0" applyNumberFormat="1" applyFont="1" applyFill="1" applyBorder="1" applyAlignment="1">
      <alignment horizontal="center" vertical="center"/>
    </xf>
    <xf numFmtId="0" fontId="21" fillId="0" borderId="67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 vertical="center" wrapText="1"/>
    </xf>
    <xf numFmtId="0" fontId="16" fillId="5" borderId="57" xfId="0" applyFont="1" applyFill="1" applyBorder="1" applyAlignment="1">
      <alignment horizontal="center" vertical="center"/>
    </xf>
    <xf numFmtId="0" fontId="17" fillId="0" borderId="58" xfId="0" applyNumberFormat="1" applyFont="1" applyBorder="1" applyAlignment="1">
      <alignment horizontal="center" vertical="center"/>
    </xf>
    <xf numFmtId="0" fontId="17" fillId="0" borderId="59" xfId="0" applyNumberFormat="1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5" fillId="0" borderId="7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 wrapText="1"/>
    </xf>
    <xf numFmtId="0" fontId="54" fillId="0" borderId="0" xfId="0" applyFont="1" applyFill="1" applyAlignment="1">
      <alignment horizontal="left" vertical="top" wrapText="1"/>
    </xf>
    <xf numFmtId="0" fontId="18" fillId="3" borderId="205" xfId="0" applyFont="1" applyFill="1" applyBorder="1" applyAlignment="1">
      <alignment horizontal="center" vertical="center"/>
    </xf>
  </cellXfs>
  <cellStyles count="9">
    <cellStyle name="40% - Акцент5 2" xfId="1" xr:uid="{00000000-0005-0000-0000-000000000000}"/>
    <cellStyle name="Денежный 2" xfId="2" xr:uid="{00000000-0005-0000-0000-000001000000}"/>
    <cellStyle name="Звичайний" xfId="0" builtinId="0"/>
    <cellStyle name="Обычный 2" xfId="3" xr:uid="{00000000-0005-0000-0000-000003000000}"/>
    <cellStyle name="Обычный 2 2" xfId="4" xr:uid="{00000000-0005-0000-0000-000004000000}"/>
    <cellStyle name="Обычный 2_Магістр ПО 05.12 xls" xfId="5" xr:uid="{00000000-0005-0000-0000-000005000000}"/>
    <cellStyle name="Обычный 3" xfId="6" xr:uid="{00000000-0005-0000-0000-000006000000}"/>
    <cellStyle name="Обычный 4" xfId="7" xr:uid="{00000000-0005-0000-0000-000007000000}"/>
    <cellStyle name="Обычный_навчалльний план Енергетика 3-01" xfId="8" xr:uid="{00000000-0005-0000-0000-00000800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W112"/>
  <sheetViews>
    <sheetView tabSelected="1" view="pageBreakPreview" topLeftCell="A64" zoomScale="73" zoomScaleNormal="73" zoomScaleSheetLayoutView="73" workbookViewId="0">
      <selection activeCell="M87" sqref="M87"/>
    </sheetView>
  </sheetViews>
  <sheetFormatPr defaultColWidth="9.109375" defaultRowHeight="13.2" x14ac:dyDescent="0.25"/>
  <cols>
    <col min="1" max="1" width="7.6640625" style="1" customWidth="1"/>
    <col min="2" max="2" width="5.109375" style="1" customWidth="1"/>
    <col min="3" max="40" width="4.5546875" style="1" customWidth="1"/>
    <col min="41" max="46" width="4.5546875" style="3" customWidth="1"/>
    <col min="47" max="50" width="4.5546875" style="1" customWidth="1"/>
    <col min="51" max="52" width="4.5546875" style="3" customWidth="1"/>
    <col min="53" max="53" width="4.44140625" style="1" customWidth="1"/>
    <col min="54" max="56" width="4.5546875" style="1" hidden="1" customWidth="1"/>
    <col min="57" max="57" width="8" style="1" hidden="1" customWidth="1"/>
    <col min="58" max="58" width="5.88671875" style="2" hidden="1" customWidth="1"/>
    <col min="59" max="59" width="6.6640625" style="2" hidden="1" customWidth="1"/>
    <col min="60" max="60" width="5.6640625" style="2" hidden="1" customWidth="1"/>
    <col min="61" max="61" width="3.109375" style="1" hidden="1" customWidth="1"/>
    <col min="62" max="62" width="9.109375" style="1" hidden="1" customWidth="1"/>
    <col min="63" max="16384" width="9.109375" style="1"/>
  </cols>
  <sheetData>
    <row r="1" spans="1:65" ht="80.25" hidden="1" customHeight="1" x14ac:dyDescent="0.25">
      <c r="AQ1" s="258" t="s">
        <v>125</v>
      </c>
      <c r="AR1" s="258"/>
      <c r="AS1" s="258"/>
      <c r="AT1" s="258"/>
      <c r="AU1" s="258"/>
      <c r="AV1" s="258"/>
      <c r="AW1" s="258"/>
      <c r="AX1" s="258"/>
      <c r="AY1" s="258"/>
    </row>
    <row r="2" spans="1:65" ht="51" hidden="1" customHeight="1" x14ac:dyDescent="0.25">
      <c r="AQ2" s="259" t="s">
        <v>128</v>
      </c>
      <c r="AR2" s="260"/>
      <c r="AS2" s="260"/>
      <c r="AT2" s="260"/>
      <c r="AU2" s="260"/>
      <c r="AV2" s="260"/>
      <c r="AW2" s="260"/>
      <c r="AX2" s="260"/>
      <c r="AY2" s="260"/>
    </row>
    <row r="3" spans="1:65" ht="171" hidden="1" customHeight="1" x14ac:dyDescent="0.25">
      <c r="AQ3" s="256" t="s">
        <v>126</v>
      </c>
      <c r="AR3" s="257"/>
      <c r="AS3" s="257"/>
      <c r="AT3" s="257"/>
      <c r="AU3" s="257"/>
      <c r="AV3" s="257"/>
      <c r="AW3" s="257"/>
      <c r="AX3" s="257"/>
      <c r="AY3" s="257"/>
    </row>
    <row r="4" spans="1:65" s="151" customFormat="1" ht="35.1" customHeight="1" x14ac:dyDescent="0.4">
      <c r="P4" s="638" t="s">
        <v>82</v>
      </c>
      <c r="Q4" s="638"/>
      <c r="R4" s="638"/>
      <c r="S4" s="638"/>
      <c r="T4" s="638"/>
      <c r="U4" s="638"/>
      <c r="V4" s="638"/>
      <c r="W4" s="638"/>
      <c r="X4" s="638"/>
      <c r="Y4" s="638"/>
      <c r="Z4" s="638"/>
      <c r="AA4" s="638"/>
      <c r="AB4" s="638"/>
      <c r="AC4" s="638"/>
      <c r="AD4" s="638"/>
      <c r="AE4" s="638"/>
      <c r="AF4" s="638"/>
      <c r="AG4" s="638"/>
    </row>
    <row r="5" spans="1:65" s="151" customFormat="1" ht="35.1" customHeight="1" x14ac:dyDescent="0.5">
      <c r="M5" s="654" t="s">
        <v>90</v>
      </c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54"/>
      <c r="AP5" s="639" t="s">
        <v>91</v>
      </c>
      <c r="AQ5" s="639"/>
      <c r="AR5" s="639"/>
      <c r="AS5" s="639"/>
      <c r="AT5" s="639"/>
      <c r="AU5" s="639"/>
      <c r="AV5" s="639"/>
      <c r="AW5" s="639"/>
      <c r="AX5" s="639"/>
    </row>
    <row r="6" spans="1:65" s="151" customFormat="1" ht="35.1" customHeight="1" x14ac:dyDescent="0.25"/>
    <row r="7" spans="1:65" s="151" customFormat="1" ht="35.1" customHeight="1" x14ac:dyDescent="0.25">
      <c r="AP7" s="656" t="s">
        <v>92</v>
      </c>
      <c r="AQ7" s="656"/>
      <c r="AR7" s="656"/>
      <c r="AS7" s="656"/>
      <c r="AT7" s="656"/>
      <c r="AU7" s="656"/>
      <c r="AV7" s="656"/>
      <c r="AW7" s="656"/>
      <c r="AX7" s="656"/>
      <c r="AY7" s="656"/>
    </row>
    <row r="8" spans="1:65" s="151" customFormat="1" ht="43.5" customHeight="1" x14ac:dyDescent="0.75">
      <c r="P8" s="640" t="s">
        <v>93</v>
      </c>
      <c r="Q8" s="640"/>
      <c r="R8" s="640"/>
      <c r="S8" s="640"/>
      <c r="T8" s="640"/>
      <c r="U8" s="640"/>
      <c r="V8" s="640"/>
      <c r="W8" s="640"/>
      <c r="X8" s="640"/>
      <c r="Y8" s="640"/>
      <c r="Z8" s="640"/>
      <c r="AA8" s="640"/>
      <c r="AB8" s="640"/>
      <c r="AC8" s="640"/>
      <c r="AD8" s="640"/>
      <c r="AE8" s="640"/>
      <c r="AF8" s="640"/>
      <c r="AG8" s="640"/>
      <c r="AP8" s="656"/>
      <c r="AQ8" s="656"/>
      <c r="AR8" s="656"/>
      <c r="AS8" s="656"/>
      <c r="AT8" s="656"/>
      <c r="AU8" s="656"/>
      <c r="AV8" s="656"/>
      <c r="AW8" s="656"/>
      <c r="AX8" s="656"/>
      <c r="AY8" s="656"/>
    </row>
    <row r="9" spans="1:65" s="151" customFormat="1" ht="35.1" customHeight="1" x14ac:dyDescent="0.5">
      <c r="R9" s="641" t="s">
        <v>81</v>
      </c>
      <c r="S9" s="641"/>
      <c r="T9" s="641"/>
      <c r="U9" s="641"/>
      <c r="V9" s="641"/>
      <c r="W9" s="641"/>
      <c r="X9" s="641"/>
      <c r="Y9" s="641"/>
      <c r="Z9" s="641"/>
      <c r="AA9" s="641"/>
      <c r="AB9" s="641"/>
      <c r="AC9" s="641"/>
      <c r="AD9" s="641"/>
      <c r="AE9" s="641"/>
      <c r="AP9" s="655" t="s">
        <v>135</v>
      </c>
      <c r="AQ9" s="655"/>
      <c r="AR9" s="655"/>
      <c r="AS9" s="655"/>
      <c r="AT9" s="655"/>
      <c r="AU9" s="655"/>
      <c r="AV9" s="655"/>
      <c r="AW9" s="655"/>
      <c r="AX9" s="655"/>
      <c r="AY9" s="655"/>
    </row>
    <row r="10" spans="1:65" s="151" customFormat="1" ht="35.1" customHeight="1" x14ac:dyDescent="0.25">
      <c r="AP10" s="655"/>
      <c r="AQ10" s="655"/>
      <c r="AR10" s="655"/>
      <c r="AS10" s="655"/>
      <c r="AT10" s="655"/>
      <c r="AU10" s="655"/>
      <c r="AV10" s="655"/>
      <c r="AW10" s="655"/>
      <c r="AX10" s="655"/>
      <c r="AY10" s="655"/>
    </row>
    <row r="11" spans="1:65" customFormat="1" ht="30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5"/>
      <c r="O11" s="5"/>
      <c r="P11" s="4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4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2"/>
      <c r="AO11" s="89"/>
      <c r="AP11" s="89"/>
      <c r="AQ11" s="89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</row>
    <row r="12" spans="1:65" s="158" customFormat="1" ht="30" x14ac:dyDescent="0.5">
      <c r="A12" s="152"/>
      <c r="B12" s="230" t="s">
        <v>76</v>
      </c>
      <c r="C12" s="152"/>
      <c r="D12" s="152"/>
      <c r="E12" s="152"/>
      <c r="F12" s="152"/>
      <c r="I12" s="175"/>
      <c r="J12" s="174" t="s">
        <v>138</v>
      </c>
      <c r="K12" s="175"/>
      <c r="L12" s="90"/>
      <c r="M12" s="90"/>
      <c r="N12" s="4"/>
      <c r="O12" s="4"/>
      <c r="P12" s="103"/>
      <c r="Q12" s="103"/>
      <c r="R12" s="173"/>
      <c r="S12" s="173"/>
      <c r="T12" s="14"/>
      <c r="U12" s="173"/>
      <c r="V12" s="173"/>
      <c r="W12" s="173"/>
      <c r="X12" s="173"/>
      <c r="Y12" s="154"/>
      <c r="Z12" s="154"/>
      <c r="AA12" s="154"/>
      <c r="AB12" s="10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5"/>
      <c r="AO12" s="156"/>
      <c r="AP12" s="156"/>
      <c r="AQ12" s="156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</row>
    <row r="13" spans="1:65" s="158" customFormat="1" ht="30" x14ac:dyDescent="0.5">
      <c r="A13" s="93"/>
      <c r="B13" s="230" t="s">
        <v>75</v>
      </c>
      <c r="C13" s="93"/>
      <c r="D13" s="93"/>
      <c r="E13" s="93"/>
      <c r="F13" s="93"/>
      <c r="I13" s="170"/>
      <c r="J13" s="169" t="s">
        <v>137</v>
      </c>
      <c r="K13" s="170"/>
      <c r="L13" s="170"/>
      <c r="M13" s="170"/>
      <c r="N13" s="4"/>
      <c r="O13" s="4"/>
      <c r="P13" s="4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2"/>
      <c r="AC13" s="171"/>
      <c r="AD13" s="171"/>
      <c r="AE13" s="171"/>
      <c r="AF13" s="171"/>
      <c r="AG13" s="171"/>
      <c r="AH13" s="171"/>
      <c r="AI13" s="171"/>
      <c r="AJ13" s="171"/>
      <c r="AK13" s="101" t="s">
        <v>136</v>
      </c>
      <c r="AL13" s="171"/>
      <c r="AN13" s="5"/>
      <c r="AO13" s="184"/>
      <c r="AP13" s="99"/>
      <c r="AQ13" s="5"/>
      <c r="AR13" s="237" t="s">
        <v>124</v>
      </c>
      <c r="AS13" s="99"/>
      <c r="AT13" s="100"/>
      <c r="AU13" s="100"/>
      <c r="AV13" s="100"/>
      <c r="AW13" s="100"/>
      <c r="AX13" s="100"/>
      <c r="AY13" s="100"/>
      <c r="AZ13" s="100"/>
      <c r="BA13" s="100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</row>
    <row r="14" spans="1:65" s="158" customFormat="1" ht="28.2" x14ac:dyDescent="0.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106"/>
      <c r="O14" s="106"/>
      <c r="P14" s="105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160"/>
      <c r="AC14" s="94"/>
      <c r="AD14" s="94"/>
      <c r="AE14" s="94"/>
      <c r="AF14" s="94"/>
      <c r="AG14" s="94"/>
      <c r="AH14" s="94"/>
      <c r="AI14" s="105"/>
      <c r="AJ14" s="105"/>
      <c r="AK14" s="101" t="s">
        <v>80</v>
      </c>
      <c r="AL14" s="94"/>
      <c r="AN14" s="5"/>
      <c r="AO14" s="99"/>
      <c r="AP14" s="99" t="s">
        <v>79</v>
      </c>
      <c r="AQ14" s="5"/>
      <c r="AS14" s="89"/>
      <c r="AT14" s="99"/>
      <c r="AU14" s="99"/>
      <c r="AV14" s="99"/>
      <c r="AW14" s="99"/>
      <c r="AX14" s="99"/>
      <c r="AY14" s="99"/>
      <c r="AZ14" s="99"/>
      <c r="BA14" s="99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</row>
    <row r="15" spans="1:65" s="158" customFormat="1" ht="28.2" x14ac:dyDescent="0.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106"/>
      <c r="O15" s="106"/>
      <c r="P15" s="105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160"/>
      <c r="AC15" s="94"/>
      <c r="AD15" s="94"/>
      <c r="AE15" s="94"/>
      <c r="AF15" s="94"/>
      <c r="AG15" s="94"/>
      <c r="AH15" s="94"/>
      <c r="AI15" s="105"/>
      <c r="AJ15" s="105"/>
      <c r="AK15" s="101" t="s">
        <v>94</v>
      </c>
      <c r="AL15" s="94"/>
      <c r="AN15" s="5"/>
      <c r="AO15" s="99"/>
      <c r="AP15" s="5"/>
      <c r="AQ15" s="186" t="s">
        <v>104</v>
      </c>
      <c r="AR15" s="186"/>
      <c r="AT15" s="99"/>
      <c r="AU15" s="99"/>
      <c r="AV15" s="99"/>
      <c r="AW15" s="99"/>
      <c r="AX15" s="99"/>
      <c r="AY15" s="99"/>
      <c r="AZ15" s="99"/>
      <c r="BA15" s="99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</row>
    <row r="16" spans="1:65" s="158" customFormat="1" ht="28.2" x14ac:dyDescent="0.5">
      <c r="A16" s="105"/>
      <c r="B16" s="168" t="s">
        <v>95</v>
      </c>
      <c r="C16" s="105"/>
      <c r="D16" s="105"/>
      <c r="E16" s="105"/>
      <c r="F16" s="105"/>
      <c r="G16" s="105"/>
      <c r="H16" s="105"/>
      <c r="I16" s="105"/>
      <c r="J16" s="105"/>
      <c r="L16" s="105"/>
      <c r="M16" s="105"/>
      <c r="N16" s="106"/>
      <c r="O16" s="97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87" t="s">
        <v>78</v>
      </c>
      <c r="AL16" s="105"/>
      <c r="AN16" s="98"/>
      <c r="AO16" s="99"/>
      <c r="AP16" s="167" t="s">
        <v>87</v>
      </c>
      <c r="AQ16" s="98"/>
      <c r="AS16" s="89"/>
      <c r="AT16" s="89"/>
      <c r="AU16" s="89"/>
      <c r="AV16" s="89"/>
      <c r="AW16" s="89"/>
      <c r="AX16" s="89"/>
      <c r="AY16" s="89"/>
      <c r="AZ16" s="89"/>
      <c r="BA16" s="89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</row>
    <row r="17" spans="1:65" s="158" customFormat="1" ht="30" x14ac:dyDescent="0.5">
      <c r="A17" s="159"/>
      <c r="B17" s="159"/>
      <c r="C17" s="159"/>
      <c r="E17" s="159"/>
      <c r="F17" s="159"/>
      <c r="G17" s="159"/>
      <c r="H17" s="159"/>
      <c r="I17" s="159"/>
      <c r="J17" s="159"/>
      <c r="K17" s="159"/>
      <c r="L17" s="159"/>
      <c r="M17" s="91" t="s">
        <v>134</v>
      </c>
      <c r="N17" s="96"/>
      <c r="O17" s="162"/>
      <c r="P17" s="96"/>
      <c r="Q17" s="96"/>
      <c r="R17" s="96"/>
      <c r="S17" s="162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162"/>
      <c r="AJ17" s="162"/>
      <c r="AK17" s="187" t="s">
        <v>77</v>
      </c>
      <c r="AL17" s="96"/>
      <c r="AN17" s="167" t="s">
        <v>105</v>
      </c>
      <c r="AO17" s="188"/>
      <c r="AQ17" s="5"/>
      <c r="AR17" s="5"/>
      <c r="AS17" s="89"/>
      <c r="AT17" s="89"/>
      <c r="AU17" s="89"/>
      <c r="AV17" s="89"/>
      <c r="AW17" s="89"/>
      <c r="AX17" s="89"/>
      <c r="AY17" s="89"/>
      <c r="AZ17" s="89"/>
      <c r="BA17" s="189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</row>
    <row r="18" spans="1:65" s="158" customFormat="1" ht="28.2" x14ac:dyDescent="0.5">
      <c r="A18" s="105"/>
      <c r="B18" s="235"/>
      <c r="C18" s="14"/>
      <c r="D18" s="14"/>
      <c r="E18" s="14"/>
      <c r="F18" s="14"/>
      <c r="G18" s="14"/>
      <c r="H18" s="105"/>
      <c r="I18" s="105"/>
      <c r="J18" s="105"/>
      <c r="K18" s="105"/>
      <c r="L18" s="105"/>
      <c r="M18" s="105"/>
      <c r="N18" s="94"/>
      <c r="O18" s="94"/>
      <c r="P18" s="105"/>
      <c r="Q18" s="161"/>
      <c r="R18" s="95"/>
      <c r="S18" s="105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105"/>
      <c r="AJ18" s="94"/>
      <c r="AK18" s="187" t="s">
        <v>96</v>
      </c>
      <c r="AL18" s="94"/>
      <c r="AN18" s="5"/>
      <c r="AO18" s="5"/>
      <c r="AP18" s="5"/>
      <c r="AQ18" s="191"/>
      <c r="AR18" s="89"/>
      <c r="AS18" s="191"/>
      <c r="AT18" s="190"/>
      <c r="AU18" s="190"/>
      <c r="AV18" s="190"/>
      <c r="AW18" s="190"/>
      <c r="AX18" s="190"/>
      <c r="AY18" s="190"/>
      <c r="AZ18" s="190"/>
      <c r="BA18" s="89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</row>
    <row r="19" spans="1:65" s="158" customFormat="1" ht="30" customHeight="1" x14ac:dyDescent="0.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94"/>
      <c r="O19" s="94"/>
      <c r="P19" s="105"/>
      <c r="Q19" s="105"/>
      <c r="R19" s="105"/>
      <c r="S19" s="105"/>
      <c r="T19" s="161"/>
      <c r="U19" s="95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105"/>
      <c r="AJ19" s="94"/>
      <c r="AK19" s="333" t="s">
        <v>151</v>
      </c>
      <c r="AL19" s="333"/>
      <c r="AM19" s="333"/>
      <c r="AN19" s="333"/>
      <c r="AO19" s="333"/>
      <c r="AP19" s="333"/>
      <c r="AQ19" s="333"/>
      <c r="AR19" s="333"/>
      <c r="AS19" s="333"/>
      <c r="AT19" s="333"/>
      <c r="AU19" s="333"/>
      <c r="AV19" s="333"/>
      <c r="AW19" s="333"/>
      <c r="AX19" s="333"/>
      <c r="AY19" s="333"/>
      <c r="AZ19" s="333"/>
      <c r="BA19" s="89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</row>
    <row r="20" spans="1:65" s="158" customFormat="1" ht="30" customHeight="1" x14ac:dyDescent="0.5">
      <c r="A20" s="105"/>
      <c r="B20" s="164"/>
      <c r="C20" s="164"/>
      <c r="D20" s="105"/>
      <c r="E20" s="93"/>
      <c r="F20" s="93"/>
      <c r="G20" s="93"/>
      <c r="H20" s="93"/>
      <c r="I20" s="93"/>
      <c r="J20" s="93"/>
      <c r="K20" s="93"/>
      <c r="L20" s="93"/>
      <c r="M20" s="93"/>
      <c r="N20" s="105"/>
      <c r="O20" s="105"/>
      <c r="P20" s="105"/>
      <c r="Q20" s="105"/>
      <c r="R20" s="105"/>
      <c r="S20" s="105"/>
      <c r="T20" s="161"/>
      <c r="U20" s="105"/>
      <c r="V20" s="93"/>
      <c r="W20" s="93"/>
      <c r="X20" s="93"/>
      <c r="Y20" s="93"/>
      <c r="Z20" s="93"/>
      <c r="AA20" s="164"/>
      <c r="AB20" s="164"/>
      <c r="AC20" s="164"/>
      <c r="AD20" s="164"/>
      <c r="AE20" s="164"/>
      <c r="AF20" s="164"/>
      <c r="AG20" s="164"/>
      <c r="AH20" s="164"/>
      <c r="AI20" s="105"/>
      <c r="AJ20" s="105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/>
      <c r="AU20" s="333"/>
      <c r="AV20" s="333"/>
      <c r="AW20" s="333"/>
      <c r="AX20" s="333"/>
      <c r="AY20" s="333"/>
      <c r="AZ20" s="333"/>
      <c r="BA20" s="89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</row>
    <row r="21" spans="1:65" s="158" customFormat="1" ht="30" customHeight="1" x14ac:dyDescent="0.5">
      <c r="A21" s="105"/>
      <c r="B21" s="164"/>
      <c r="C21" s="164"/>
      <c r="D21" s="105"/>
      <c r="E21" s="93"/>
      <c r="F21" s="93"/>
      <c r="G21" s="93"/>
      <c r="H21" s="93"/>
      <c r="I21" s="93"/>
      <c r="J21" s="93"/>
      <c r="K21" s="93"/>
      <c r="L21" s="93"/>
      <c r="M21" s="93"/>
      <c r="N21" s="105"/>
      <c r="O21" s="105"/>
      <c r="P21" s="105"/>
      <c r="Q21" s="105"/>
      <c r="R21" s="105"/>
      <c r="S21" s="105"/>
      <c r="T21" s="161"/>
      <c r="U21" s="105"/>
      <c r="V21" s="93"/>
      <c r="W21" s="93"/>
      <c r="X21" s="93"/>
      <c r="Y21" s="93"/>
      <c r="Z21" s="93"/>
      <c r="AA21" s="164"/>
      <c r="AB21" s="164"/>
      <c r="AC21" s="164"/>
      <c r="AD21" s="164"/>
      <c r="AE21" s="164"/>
      <c r="AF21" s="164"/>
      <c r="AG21" s="164"/>
      <c r="AH21" s="164"/>
      <c r="AI21" s="105"/>
      <c r="AJ21" s="105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89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</row>
    <row r="22" spans="1:65" s="158" customFormat="1" ht="30" customHeight="1" x14ac:dyDescent="0.5">
      <c r="A22" s="105"/>
      <c r="B22" s="105"/>
      <c r="C22" s="105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105"/>
      <c r="O22" s="105"/>
      <c r="P22" s="105"/>
      <c r="Q22" s="105"/>
      <c r="R22" s="105"/>
      <c r="S22" s="105"/>
      <c r="T22" s="153"/>
      <c r="U22" s="165"/>
      <c r="V22" s="88"/>
      <c r="W22" s="88"/>
      <c r="X22" s="88"/>
      <c r="Y22" s="88"/>
      <c r="Z22" s="88"/>
      <c r="AA22" s="105"/>
      <c r="AB22" s="105"/>
      <c r="AC22" s="105"/>
      <c r="AD22" s="105"/>
      <c r="AE22" s="105"/>
      <c r="AF22" s="105"/>
      <c r="AG22" s="105"/>
      <c r="AH22" s="105"/>
      <c r="AI22" s="105"/>
      <c r="AJ22" s="88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333"/>
      <c r="AY22" s="333"/>
      <c r="AZ22" s="333"/>
      <c r="BA22" s="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</row>
    <row r="23" spans="1:65" s="158" customFormat="1" ht="30" customHeight="1" x14ac:dyDescent="0.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65"/>
      <c r="T23" s="165"/>
      <c r="U23" s="165"/>
      <c r="V23" s="165"/>
      <c r="W23" s="165"/>
      <c r="X23" s="165"/>
      <c r="Y23" s="16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  <c r="AV23" s="333"/>
      <c r="AW23" s="333"/>
      <c r="AX23" s="333"/>
      <c r="AY23" s="333"/>
      <c r="AZ23" s="333"/>
      <c r="BA23" s="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</row>
    <row r="24" spans="1:65" customFormat="1" ht="23.4" thickBot="1" x14ac:dyDescent="0.3">
      <c r="A24" s="166" t="s">
        <v>97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</row>
    <row r="25" spans="1:65" ht="45" customHeight="1" thickTop="1" x14ac:dyDescent="0.25">
      <c r="A25" s="205" t="s">
        <v>74</v>
      </c>
      <c r="B25" s="633" t="s">
        <v>73</v>
      </c>
      <c r="C25" s="633"/>
      <c r="D25" s="633"/>
      <c r="E25" s="634"/>
      <c r="F25" s="635">
        <v>5</v>
      </c>
      <c r="G25" s="637" t="s">
        <v>72</v>
      </c>
      <c r="H25" s="633"/>
      <c r="I25" s="634"/>
      <c r="J25" s="635">
        <v>9</v>
      </c>
      <c r="K25" s="609" t="s">
        <v>71</v>
      </c>
      <c r="L25" s="610"/>
      <c r="M25" s="610"/>
      <c r="N25" s="611"/>
      <c r="O25" s="609" t="s">
        <v>70</v>
      </c>
      <c r="P25" s="610"/>
      <c r="Q25" s="610"/>
      <c r="R25" s="611"/>
      <c r="S25" s="607">
        <v>18</v>
      </c>
      <c r="T25" s="609" t="s">
        <v>69</v>
      </c>
      <c r="U25" s="610"/>
      <c r="V25" s="610"/>
      <c r="W25" s="611"/>
      <c r="X25" s="607">
        <v>23</v>
      </c>
      <c r="Y25" s="609" t="s">
        <v>68</v>
      </c>
      <c r="Z25" s="610"/>
      <c r="AA25" s="611"/>
      <c r="AB25" s="607">
        <v>27</v>
      </c>
      <c r="AC25" s="609" t="s">
        <v>67</v>
      </c>
      <c r="AD25" s="610"/>
      <c r="AE25" s="610"/>
      <c r="AF25" s="611"/>
      <c r="AG25" s="607">
        <v>32</v>
      </c>
      <c r="AH25" s="609" t="s">
        <v>66</v>
      </c>
      <c r="AI25" s="610"/>
      <c r="AJ25" s="611"/>
      <c r="AK25" s="650">
        <v>36</v>
      </c>
      <c r="AL25" s="609" t="s">
        <v>65</v>
      </c>
      <c r="AM25" s="610"/>
      <c r="AN25" s="610"/>
      <c r="AO25" s="611"/>
      <c r="AP25" s="609" t="s">
        <v>64</v>
      </c>
      <c r="AQ25" s="610"/>
      <c r="AR25" s="610"/>
      <c r="AS25" s="611"/>
      <c r="AT25" s="650">
        <v>45</v>
      </c>
      <c r="AU25" s="609" t="s">
        <v>63</v>
      </c>
      <c r="AV25" s="610"/>
      <c r="AW25" s="611"/>
      <c r="AX25" s="607">
        <v>49</v>
      </c>
      <c r="AY25" s="86" t="s">
        <v>62</v>
      </c>
      <c r="AZ25" s="86"/>
      <c r="BA25" s="85"/>
      <c r="BF25" s="1"/>
      <c r="BG25" s="1"/>
      <c r="BH25" s="1"/>
    </row>
    <row r="26" spans="1:65" ht="45" customHeight="1" x14ac:dyDescent="0.25">
      <c r="A26" s="628" t="s">
        <v>49</v>
      </c>
      <c r="B26" s="630">
        <v>1</v>
      </c>
      <c r="C26" s="502">
        <v>2</v>
      </c>
      <c r="D26" s="502">
        <v>3</v>
      </c>
      <c r="E26" s="502">
        <v>4</v>
      </c>
      <c r="F26" s="636"/>
      <c r="G26" s="502">
        <v>6</v>
      </c>
      <c r="H26" s="502">
        <v>7</v>
      </c>
      <c r="I26" s="502">
        <v>8</v>
      </c>
      <c r="J26" s="636"/>
      <c r="K26" s="605">
        <v>10</v>
      </c>
      <c r="L26" s="605">
        <v>11</v>
      </c>
      <c r="M26" s="605">
        <v>12</v>
      </c>
      <c r="N26" s="605">
        <v>13</v>
      </c>
      <c r="O26" s="605">
        <v>14</v>
      </c>
      <c r="P26" s="605">
        <v>15</v>
      </c>
      <c r="Q26" s="605">
        <v>16</v>
      </c>
      <c r="R26" s="605">
        <v>17</v>
      </c>
      <c r="S26" s="608"/>
      <c r="T26" s="605">
        <v>19</v>
      </c>
      <c r="U26" s="605">
        <v>20</v>
      </c>
      <c r="V26" s="605">
        <v>21</v>
      </c>
      <c r="W26" s="605">
        <v>22</v>
      </c>
      <c r="X26" s="608"/>
      <c r="Y26" s="605">
        <v>24</v>
      </c>
      <c r="Z26" s="605">
        <v>25</v>
      </c>
      <c r="AA26" s="605">
        <v>26</v>
      </c>
      <c r="AB26" s="608"/>
      <c r="AC26" s="605">
        <v>28</v>
      </c>
      <c r="AD26" s="605">
        <v>29</v>
      </c>
      <c r="AE26" s="605">
        <v>30</v>
      </c>
      <c r="AF26" s="605">
        <v>31</v>
      </c>
      <c r="AG26" s="608"/>
      <c r="AH26" s="605">
        <v>33</v>
      </c>
      <c r="AI26" s="605">
        <v>34</v>
      </c>
      <c r="AJ26" s="653">
        <v>35</v>
      </c>
      <c r="AK26" s="651"/>
      <c r="AL26" s="653">
        <v>37</v>
      </c>
      <c r="AM26" s="653">
        <v>38</v>
      </c>
      <c r="AN26" s="653">
        <v>39</v>
      </c>
      <c r="AO26" s="653">
        <v>40</v>
      </c>
      <c r="AP26" s="605">
        <v>41</v>
      </c>
      <c r="AQ26" s="605">
        <v>42</v>
      </c>
      <c r="AR26" s="605">
        <v>43</v>
      </c>
      <c r="AS26" s="605">
        <v>44</v>
      </c>
      <c r="AT26" s="651"/>
      <c r="AU26" s="653">
        <v>46</v>
      </c>
      <c r="AV26" s="605">
        <v>47</v>
      </c>
      <c r="AW26" s="605">
        <v>48</v>
      </c>
      <c r="AX26" s="608"/>
      <c r="AY26" s="605">
        <v>50</v>
      </c>
      <c r="AZ26" s="605">
        <v>51</v>
      </c>
      <c r="BA26" s="612">
        <v>52</v>
      </c>
      <c r="BF26" s="1"/>
      <c r="BG26" s="1"/>
      <c r="BH26" s="1"/>
    </row>
    <row r="27" spans="1:65" x14ac:dyDescent="0.25">
      <c r="A27" s="629"/>
      <c r="B27" s="631"/>
      <c r="C27" s="632"/>
      <c r="D27" s="632"/>
      <c r="E27" s="632"/>
      <c r="F27" s="632"/>
      <c r="G27" s="632"/>
      <c r="H27" s="632"/>
      <c r="I27" s="632"/>
      <c r="J27" s="632"/>
      <c r="K27" s="606"/>
      <c r="L27" s="606"/>
      <c r="M27" s="606"/>
      <c r="N27" s="606"/>
      <c r="O27" s="606"/>
      <c r="P27" s="606"/>
      <c r="Q27" s="606"/>
      <c r="R27" s="606"/>
      <c r="S27" s="606"/>
      <c r="T27" s="606"/>
      <c r="U27" s="606"/>
      <c r="V27" s="606"/>
      <c r="W27" s="606"/>
      <c r="X27" s="606"/>
      <c r="Y27" s="606"/>
      <c r="Z27" s="606"/>
      <c r="AA27" s="606"/>
      <c r="AB27" s="606"/>
      <c r="AC27" s="606"/>
      <c r="AD27" s="606"/>
      <c r="AE27" s="606"/>
      <c r="AF27" s="606"/>
      <c r="AG27" s="606"/>
      <c r="AH27" s="606"/>
      <c r="AI27" s="606"/>
      <c r="AJ27" s="652"/>
      <c r="AK27" s="652"/>
      <c r="AL27" s="652"/>
      <c r="AM27" s="652"/>
      <c r="AN27" s="652"/>
      <c r="AO27" s="652"/>
      <c r="AP27" s="606"/>
      <c r="AQ27" s="606"/>
      <c r="AR27" s="606"/>
      <c r="AS27" s="606"/>
      <c r="AT27" s="652"/>
      <c r="AU27" s="652"/>
      <c r="AV27" s="606"/>
      <c r="AW27" s="606"/>
      <c r="AX27" s="606"/>
      <c r="AY27" s="606"/>
      <c r="AZ27" s="606"/>
      <c r="BA27" s="613"/>
      <c r="BF27" s="1"/>
      <c r="BG27" s="1"/>
      <c r="BH27" s="1"/>
    </row>
    <row r="28" spans="1:65" s="80" customFormat="1" ht="29.25" customHeight="1" x14ac:dyDescent="0.25">
      <c r="A28" s="206">
        <v>1</v>
      </c>
      <c r="B28" s="204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 t="s">
        <v>83</v>
      </c>
      <c r="R28" s="83" t="s">
        <v>83</v>
      </c>
      <c r="S28" s="83" t="s">
        <v>83</v>
      </c>
      <c r="T28" s="83" t="s">
        <v>106</v>
      </c>
      <c r="U28" s="83" t="s">
        <v>106</v>
      </c>
      <c r="V28" s="83" t="s">
        <v>106</v>
      </c>
      <c r="W28" s="83" t="s">
        <v>106</v>
      </c>
      <c r="X28" s="83" t="s">
        <v>85</v>
      </c>
      <c r="Y28" s="83" t="s">
        <v>85</v>
      </c>
      <c r="Z28" s="83" t="s">
        <v>85</v>
      </c>
      <c r="AA28" s="83" t="s">
        <v>85</v>
      </c>
      <c r="AB28" s="83" t="s">
        <v>85</v>
      </c>
      <c r="AC28" s="83" t="s">
        <v>85</v>
      </c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2" t="s">
        <v>83</v>
      </c>
      <c r="AR28" s="82" t="s">
        <v>83</v>
      </c>
      <c r="AS28" s="82" t="s">
        <v>83</v>
      </c>
      <c r="AT28" s="82" t="s">
        <v>57</v>
      </c>
      <c r="AU28" s="82" t="s">
        <v>57</v>
      </c>
      <c r="AV28" s="82" t="s">
        <v>57</v>
      </c>
      <c r="AW28" s="82" t="s">
        <v>57</v>
      </c>
      <c r="AX28" s="82" t="s">
        <v>57</v>
      </c>
      <c r="AY28" s="82" t="s">
        <v>57</v>
      </c>
      <c r="AZ28" s="82" t="s">
        <v>57</v>
      </c>
      <c r="BA28" s="84" t="s">
        <v>57</v>
      </c>
      <c r="BC28" s="81"/>
      <c r="BD28" s="81"/>
      <c r="BE28" s="81"/>
    </row>
    <row r="29" spans="1:65" s="80" customFormat="1" ht="29.25" customHeight="1" thickBot="1" x14ac:dyDescent="0.3">
      <c r="A29" s="207">
        <v>2</v>
      </c>
      <c r="B29" s="204"/>
      <c r="C29" s="83"/>
      <c r="D29" s="83"/>
      <c r="E29" s="83"/>
      <c r="F29" s="83"/>
      <c r="G29" s="83"/>
      <c r="H29" s="83"/>
      <c r="I29" s="83"/>
      <c r="J29" s="83"/>
      <c r="K29" s="83" t="s">
        <v>83</v>
      </c>
      <c r="L29" s="83" t="s">
        <v>83</v>
      </c>
      <c r="M29" s="83" t="s">
        <v>86</v>
      </c>
      <c r="N29" s="83" t="s">
        <v>86</v>
      </c>
      <c r="O29" s="83" t="s">
        <v>86</v>
      </c>
      <c r="P29" s="83" t="s">
        <v>86</v>
      </c>
      <c r="Q29" s="83" t="s">
        <v>84</v>
      </c>
      <c r="R29" s="83" t="s">
        <v>84</v>
      </c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2"/>
      <c r="AT29" s="401"/>
      <c r="AU29" s="378"/>
      <c r="AV29" s="378"/>
      <c r="AW29" s="378"/>
      <c r="AX29" s="378"/>
      <c r="AY29" s="378"/>
      <c r="AZ29" s="378"/>
      <c r="BA29" s="614"/>
      <c r="BC29" s="81"/>
      <c r="BD29" s="81"/>
      <c r="BE29" s="81"/>
    </row>
    <row r="30" spans="1:65" ht="12.9" customHeight="1" thickBot="1" x14ac:dyDescent="0.3">
      <c r="A30" s="615" t="s">
        <v>61</v>
      </c>
      <c r="B30" s="616"/>
      <c r="C30" s="616"/>
      <c r="D30" s="616"/>
      <c r="E30" s="616"/>
      <c r="F30" s="617" t="s">
        <v>60</v>
      </c>
      <c r="G30" s="618" t="s">
        <v>59</v>
      </c>
      <c r="H30" s="618"/>
      <c r="I30" s="618"/>
      <c r="J30" s="618"/>
      <c r="K30" s="618"/>
      <c r="L30" s="618"/>
      <c r="M30" s="617" t="s">
        <v>58</v>
      </c>
      <c r="N30" s="619" t="s">
        <v>47</v>
      </c>
      <c r="O30" s="620"/>
      <c r="P30" s="620"/>
      <c r="Q30" s="621"/>
      <c r="R30" s="617" t="s">
        <v>57</v>
      </c>
      <c r="S30" s="625" t="s">
        <v>56</v>
      </c>
      <c r="T30" s="625"/>
      <c r="U30" s="625"/>
      <c r="V30" s="625"/>
      <c r="W30" s="625"/>
      <c r="X30" s="626"/>
      <c r="Y30" s="618"/>
      <c r="Z30" s="618"/>
      <c r="AA30" s="618"/>
      <c r="AB30" s="618"/>
      <c r="AC30" s="618"/>
      <c r="AD30" s="617" t="s">
        <v>55</v>
      </c>
      <c r="AE30" s="618" t="s">
        <v>46</v>
      </c>
      <c r="AF30" s="618"/>
      <c r="AG30" s="618"/>
      <c r="AH30" s="618"/>
      <c r="AI30" s="618"/>
      <c r="AJ30" s="627" t="s">
        <v>54</v>
      </c>
      <c r="AK30" s="618" t="s">
        <v>44</v>
      </c>
      <c r="AL30" s="618"/>
      <c r="AM30" s="618"/>
      <c r="AN30" s="618"/>
      <c r="AO30" s="627" t="s">
        <v>53</v>
      </c>
      <c r="AP30" s="618" t="s">
        <v>45</v>
      </c>
      <c r="AQ30" s="618"/>
      <c r="AR30" s="618"/>
      <c r="AS30" s="618"/>
      <c r="AT30" s="618"/>
      <c r="AU30" s="627"/>
      <c r="AV30" s="583"/>
      <c r="AW30" s="583"/>
      <c r="AX30" s="583"/>
      <c r="AY30" s="583"/>
      <c r="AZ30" s="583"/>
      <c r="BA30" s="583"/>
      <c r="BC30" s="2"/>
      <c r="BD30" s="2"/>
      <c r="BE30" s="2"/>
      <c r="BF30" s="1"/>
      <c r="BG30" s="1"/>
      <c r="BH30" s="1"/>
    </row>
    <row r="31" spans="1:65" ht="17.25" customHeight="1" thickTop="1" thickBot="1" x14ac:dyDescent="0.3">
      <c r="A31" s="616"/>
      <c r="B31" s="616"/>
      <c r="C31" s="616"/>
      <c r="D31" s="616"/>
      <c r="E31" s="616"/>
      <c r="F31" s="617"/>
      <c r="G31" s="618"/>
      <c r="H31" s="618"/>
      <c r="I31" s="618"/>
      <c r="J31" s="618"/>
      <c r="K31" s="618"/>
      <c r="L31" s="618"/>
      <c r="M31" s="617"/>
      <c r="N31" s="622"/>
      <c r="O31" s="623"/>
      <c r="P31" s="623"/>
      <c r="Q31" s="624"/>
      <c r="R31" s="617"/>
      <c r="S31" s="625"/>
      <c r="T31" s="625"/>
      <c r="U31" s="625"/>
      <c r="V31" s="625"/>
      <c r="W31" s="625"/>
      <c r="X31" s="626"/>
      <c r="Y31" s="618"/>
      <c r="Z31" s="618"/>
      <c r="AA31" s="618"/>
      <c r="AB31" s="618"/>
      <c r="AC31" s="618"/>
      <c r="AD31" s="617"/>
      <c r="AE31" s="618"/>
      <c r="AF31" s="618"/>
      <c r="AG31" s="618"/>
      <c r="AH31" s="618"/>
      <c r="AI31" s="618"/>
      <c r="AJ31" s="627"/>
      <c r="AK31" s="618"/>
      <c r="AL31" s="618"/>
      <c r="AM31" s="618"/>
      <c r="AN31" s="618"/>
      <c r="AO31" s="627"/>
      <c r="AP31" s="618"/>
      <c r="AQ31" s="618"/>
      <c r="AR31" s="618"/>
      <c r="AS31" s="618"/>
      <c r="AT31" s="618"/>
      <c r="AU31" s="627"/>
      <c r="AV31" s="583"/>
      <c r="AW31" s="583"/>
      <c r="AX31" s="583"/>
      <c r="AY31" s="583"/>
      <c r="AZ31" s="583"/>
      <c r="BA31" s="583"/>
      <c r="BC31" s="2"/>
      <c r="BD31" s="2"/>
      <c r="BE31" s="2"/>
      <c r="BF31" s="1"/>
      <c r="BG31" s="1"/>
      <c r="BH31" s="1"/>
    </row>
    <row r="32" spans="1:65" s="13" customFormat="1" ht="36.75" customHeight="1" thickTop="1" x14ac:dyDescent="0.4">
      <c r="A32" s="192" t="s">
        <v>52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3"/>
      <c r="R32" s="194"/>
      <c r="S32" s="194"/>
      <c r="T32" s="194"/>
      <c r="U32" s="194"/>
      <c r="V32" s="194"/>
      <c r="W32" s="194"/>
      <c r="X32" s="195" t="s">
        <v>51</v>
      </c>
      <c r="Y32" s="193"/>
      <c r="Z32" s="196"/>
      <c r="AA32" s="196"/>
      <c r="AB32" s="196"/>
      <c r="AC32" s="196"/>
      <c r="AD32" s="197"/>
      <c r="AE32" s="196"/>
      <c r="AF32" s="196"/>
      <c r="AG32" s="196"/>
      <c r="AH32" s="196"/>
      <c r="AI32" s="196"/>
      <c r="AJ32" s="196"/>
      <c r="AK32" s="198"/>
      <c r="AL32" s="199"/>
      <c r="AM32" s="200" t="s">
        <v>50</v>
      </c>
      <c r="AN32" s="199"/>
      <c r="AO32" s="199"/>
      <c r="AP32" s="199"/>
      <c r="AQ32" s="201"/>
      <c r="AR32" s="196"/>
      <c r="AS32" s="197"/>
      <c r="AT32" s="197"/>
      <c r="AU32" s="202"/>
      <c r="AV32" s="202"/>
      <c r="AW32" s="194"/>
      <c r="AX32" s="194"/>
      <c r="AY32" s="194"/>
      <c r="AZ32" s="194"/>
      <c r="BC32" s="203"/>
      <c r="BD32" s="203"/>
      <c r="BE32" s="203"/>
    </row>
    <row r="33" spans="1:231" ht="7.5" customHeight="1" thickBot="1" x14ac:dyDescent="0.3">
      <c r="J33" s="79"/>
      <c r="K33" s="79"/>
      <c r="L33" s="79"/>
      <c r="W33" s="73"/>
      <c r="X33" s="78"/>
      <c r="Y33" s="64"/>
      <c r="Z33" s="64"/>
      <c r="AA33" s="64"/>
      <c r="AB33" s="64"/>
      <c r="AC33" s="77"/>
      <c r="AJ33" s="3"/>
      <c r="AK33" s="76"/>
      <c r="AL33" s="76"/>
      <c r="AM33" s="76"/>
      <c r="AN33" s="76"/>
      <c r="AO33" s="76"/>
      <c r="AP33" s="75"/>
      <c r="AQ33" s="1"/>
      <c r="AR33" s="74"/>
      <c r="AS33" s="74"/>
      <c r="AU33" s="3"/>
      <c r="AV33" s="73"/>
      <c r="AW33" s="73"/>
      <c r="AX33" s="73"/>
      <c r="AY33" s="73"/>
      <c r="AZ33" s="1"/>
      <c r="BC33" s="2"/>
      <c r="BD33" s="2"/>
      <c r="BE33" s="2"/>
      <c r="BF33" s="1"/>
      <c r="BG33" s="1"/>
      <c r="BH33" s="1"/>
    </row>
    <row r="34" spans="1:231" ht="64.5" customHeight="1" thickTop="1" x14ac:dyDescent="0.25">
      <c r="A34" s="72" t="s">
        <v>49</v>
      </c>
      <c r="B34" s="578" t="s">
        <v>48</v>
      </c>
      <c r="C34" s="592"/>
      <c r="D34" s="579"/>
      <c r="E34" s="578" t="s">
        <v>47</v>
      </c>
      <c r="F34" s="592"/>
      <c r="G34" s="579"/>
      <c r="H34" s="578" t="s">
        <v>46</v>
      </c>
      <c r="I34" s="592"/>
      <c r="J34" s="579"/>
      <c r="K34" s="578" t="s">
        <v>45</v>
      </c>
      <c r="L34" s="579"/>
      <c r="M34" s="578" t="s">
        <v>44</v>
      </c>
      <c r="N34" s="579"/>
      <c r="O34" s="578" t="s">
        <v>43</v>
      </c>
      <c r="P34" s="579"/>
      <c r="Q34" s="578" t="s">
        <v>42</v>
      </c>
      <c r="R34" s="580"/>
      <c r="S34" s="70"/>
      <c r="T34" s="70"/>
      <c r="U34" s="57"/>
      <c r="V34" s="581" t="s">
        <v>41</v>
      </c>
      <c r="W34" s="582"/>
      <c r="X34" s="582"/>
      <c r="Y34" s="582"/>
      <c r="Z34" s="582"/>
      <c r="AA34" s="582"/>
      <c r="AB34" s="582"/>
      <c r="AC34" s="582"/>
      <c r="AD34" s="582" t="s">
        <v>39</v>
      </c>
      <c r="AE34" s="582"/>
      <c r="AF34" s="582" t="s">
        <v>38</v>
      </c>
      <c r="AG34" s="582"/>
      <c r="AH34" s="582" t="s">
        <v>37</v>
      </c>
      <c r="AI34" s="593"/>
      <c r="AJ34" s="69"/>
      <c r="AK34" s="55"/>
      <c r="AL34" s="599" t="s">
        <v>40</v>
      </c>
      <c r="AM34" s="600"/>
      <c r="AN34" s="600"/>
      <c r="AO34" s="600"/>
      <c r="AP34" s="600"/>
      <c r="AQ34" s="600"/>
      <c r="AR34" s="600"/>
      <c r="AS34" s="600"/>
      <c r="AT34" s="600"/>
      <c r="AU34" s="600"/>
      <c r="AV34" s="600"/>
      <c r="AW34" s="601" t="s">
        <v>39</v>
      </c>
      <c r="AX34" s="601"/>
      <c r="AY34" s="601" t="s">
        <v>38</v>
      </c>
      <c r="AZ34" s="604"/>
      <c r="BA34" s="576"/>
      <c r="BB34" s="577"/>
      <c r="BD34" s="2"/>
      <c r="BE34" s="2"/>
      <c r="BG34" s="1"/>
      <c r="BH34" s="1"/>
    </row>
    <row r="35" spans="1:231" ht="39" customHeight="1" x14ac:dyDescent="0.25">
      <c r="A35" s="71">
        <v>1</v>
      </c>
      <c r="B35" s="405">
        <f>COUNTIF($B28:$BA28,"")</f>
        <v>28</v>
      </c>
      <c r="C35" s="405"/>
      <c r="D35" s="405"/>
      <c r="E35" s="405">
        <f>COUNTIF($B28:$BA28,"С")</f>
        <v>6</v>
      </c>
      <c r="F35" s="405"/>
      <c r="G35" s="405"/>
      <c r="H35" s="405">
        <f>COUNTIF($B28:$BA28,"П")</f>
        <v>6</v>
      </c>
      <c r="I35" s="405"/>
      <c r="J35" s="405"/>
      <c r="K35" s="405"/>
      <c r="L35" s="405"/>
      <c r="M35" s="405"/>
      <c r="N35" s="405"/>
      <c r="O35" s="405">
        <f>COUNTIF(B28:BA28,"К")</f>
        <v>12</v>
      </c>
      <c r="P35" s="405"/>
      <c r="Q35" s="390">
        <f>SUM(B35:P35)</f>
        <v>52</v>
      </c>
      <c r="R35" s="390"/>
      <c r="S35" s="70"/>
      <c r="T35" s="70"/>
      <c r="U35" s="57"/>
      <c r="V35" s="602" t="s">
        <v>12</v>
      </c>
      <c r="W35" s="603"/>
      <c r="X35" s="603"/>
      <c r="Y35" s="603"/>
      <c r="Z35" s="603"/>
      <c r="AA35" s="603"/>
      <c r="AB35" s="603"/>
      <c r="AC35" s="603"/>
      <c r="AD35" s="595">
        <v>2</v>
      </c>
      <c r="AE35" s="595"/>
      <c r="AF35" s="595">
        <v>4</v>
      </c>
      <c r="AG35" s="595"/>
      <c r="AH35" s="595">
        <v>6</v>
      </c>
      <c r="AI35" s="596"/>
      <c r="AJ35" s="69"/>
      <c r="AK35" s="55"/>
      <c r="AL35" s="597" t="s">
        <v>89</v>
      </c>
      <c r="AM35" s="598"/>
      <c r="AN35" s="598"/>
      <c r="AO35" s="598"/>
      <c r="AP35" s="598"/>
      <c r="AQ35" s="598"/>
      <c r="AR35" s="598"/>
      <c r="AS35" s="598"/>
      <c r="AT35" s="598"/>
      <c r="AU35" s="598"/>
      <c r="AV35" s="598"/>
      <c r="AW35" s="365">
        <v>3</v>
      </c>
      <c r="AX35" s="365"/>
      <c r="AY35" s="365">
        <v>1</v>
      </c>
      <c r="AZ35" s="594"/>
      <c r="BA35" s="584"/>
      <c r="BB35" s="585"/>
      <c r="BD35" s="2"/>
      <c r="BE35" s="2"/>
      <c r="BG35" s="1"/>
      <c r="BH35" s="1"/>
    </row>
    <row r="36" spans="1:231" ht="41.25" customHeight="1" thickBot="1" x14ac:dyDescent="0.3">
      <c r="A36" s="68">
        <v>2</v>
      </c>
      <c r="B36" s="538">
        <f>COUNTIF(B29:R29,"")</f>
        <v>9</v>
      </c>
      <c r="C36" s="538"/>
      <c r="D36" s="538"/>
      <c r="E36" s="538">
        <f>COUNTIF($B29:$R29,"С")</f>
        <v>2</v>
      </c>
      <c r="F36" s="538"/>
      <c r="G36" s="538"/>
      <c r="H36" s="538">
        <f>COUNTIF($B29:$R29,"П")</f>
        <v>0</v>
      </c>
      <c r="I36" s="538"/>
      <c r="J36" s="538"/>
      <c r="K36" s="538">
        <f>COUNTIF(B29:R29,"а")</f>
        <v>2</v>
      </c>
      <c r="L36" s="538"/>
      <c r="M36" s="538">
        <f>COUNTIF(B29:R29,"Д")</f>
        <v>4</v>
      </c>
      <c r="N36" s="538"/>
      <c r="O36" s="538"/>
      <c r="P36" s="538"/>
      <c r="Q36" s="539">
        <f>SUM(B36:P36)</f>
        <v>17</v>
      </c>
      <c r="R36" s="539"/>
      <c r="S36" s="67"/>
      <c r="T36" s="67"/>
      <c r="U36" s="132"/>
      <c r="V36" s="540" t="s">
        <v>12</v>
      </c>
      <c r="W36" s="541"/>
      <c r="X36" s="541"/>
      <c r="Y36" s="541"/>
      <c r="Z36" s="541"/>
      <c r="AA36" s="541"/>
      <c r="AB36" s="541"/>
      <c r="AC36" s="541"/>
      <c r="AD36" s="573">
        <v>3</v>
      </c>
      <c r="AE36" s="573"/>
      <c r="AF36" s="573">
        <v>4</v>
      </c>
      <c r="AG36" s="573"/>
      <c r="AH36" s="574">
        <v>6</v>
      </c>
      <c r="AI36" s="575"/>
      <c r="AJ36" s="66"/>
      <c r="AK36" s="132"/>
      <c r="AL36" s="588" t="s">
        <v>103</v>
      </c>
      <c r="AM36" s="589"/>
      <c r="AN36" s="589"/>
      <c r="AO36" s="589"/>
      <c r="AP36" s="589"/>
      <c r="AQ36" s="589"/>
      <c r="AR36" s="589"/>
      <c r="AS36" s="589"/>
      <c r="AT36" s="589"/>
      <c r="AU36" s="589"/>
      <c r="AV36" s="589"/>
      <c r="AW36" s="590">
        <v>3</v>
      </c>
      <c r="AX36" s="590"/>
      <c r="AY36" s="590">
        <v>1</v>
      </c>
      <c r="AZ36" s="591"/>
      <c r="BA36" s="584"/>
      <c r="BB36" s="585"/>
      <c r="BD36" s="2"/>
      <c r="BE36" s="2"/>
      <c r="BG36" s="1"/>
      <c r="BH36" s="1"/>
    </row>
    <row r="37" spans="1:231" ht="33.75" customHeight="1" thickTop="1" thickBot="1" x14ac:dyDescent="0.3">
      <c r="A37" s="128" t="s">
        <v>16</v>
      </c>
      <c r="B37" s="538">
        <f>B36+B35</f>
        <v>37</v>
      </c>
      <c r="C37" s="538"/>
      <c r="D37" s="538"/>
      <c r="E37" s="538">
        <f>E36+E35</f>
        <v>8</v>
      </c>
      <c r="F37" s="538"/>
      <c r="G37" s="538"/>
      <c r="H37" s="538">
        <f>H36+H35</f>
        <v>6</v>
      </c>
      <c r="I37" s="538"/>
      <c r="J37" s="538"/>
      <c r="K37" s="538">
        <f>K36+K35</f>
        <v>2</v>
      </c>
      <c r="L37" s="538"/>
      <c r="M37" s="538">
        <f>M36+M35</f>
        <v>4</v>
      </c>
      <c r="N37" s="538"/>
      <c r="O37" s="538">
        <f>O36+O35</f>
        <v>12</v>
      </c>
      <c r="P37" s="538"/>
      <c r="Q37" s="539">
        <f>Q36+Q35</f>
        <v>69</v>
      </c>
      <c r="R37" s="539"/>
      <c r="S37" s="67"/>
      <c r="T37" s="65"/>
      <c r="U37" s="131"/>
      <c r="V37" s="129"/>
      <c r="W37" s="129"/>
      <c r="X37" s="129"/>
      <c r="Y37" s="129"/>
      <c r="Z37" s="129"/>
      <c r="AA37" s="129"/>
      <c r="AB37" s="129"/>
      <c r="AC37" s="516"/>
      <c r="AD37" s="516"/>
      <c r="AE37" s="516"/>
      <c r="AF37" s="516"/>
      <c r="AG37" s="516"/>
      <c r="AH37" s="517"/>
      <c r="AI37" s="66"/>
      <c r="AJ37" s="65"/>
      <c r="AK37" s="133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586"/>
      <c r="AW37" s="586"/>
      <c r="AX37" s="586"/>
      <c r="AY37" s="586"/>
      <c r="AZ37" s="587"/>
      <c r="BA37" s="587"/>
      <c r="BC37" s="2"/>
      <c r="BD37" s="2"/>
      <c r="BE37" s="2"/>
      <c r="BF37" s="1"/>
      <c r="BG37" s="1"/>
      <c r="BH37" s="1"/>
    </row>
    <row r="38" spans="1:231" s="13" customFormat="1" ht="27" customHeight="1" thickTop="1" x14ac:dyDescent="0.4">
      <c r="Y38" s="197" t="s">
        <v>102</v>
      </c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202"/>
      <c r="AR38" s="202"/>
      <c r="AS38" s="202"/>
      <c r="AT38" s="202"/>
      <c r="AY38" s="202"/>
      <c r="AZ38" s="202"/>
      <c r="BF38" s="203"/>
      <c r="BG38" s="203"/>
      <c r="BH38" s="203"/>
    </row>
    <row r="39" spans="1:231" s="2" customFormat="1" ht="6" customHeight="1" thickBot="1" x14ac:dyDescent="0.35">
      <c r="A39" s="1"/>
      <c r="B39" s="64"/>
      <c r="C39" s="1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2"/>
      <c r="AP39" s="62"/>
      <c r="AQ39" s="3"/>
      <c r="AR39" s="3"/>
      <c r="AS39" s="3"/>
      <c r="AT39" s="3"/>
      <c r="AU39" s="1"/>
      <c r="AV39" s="1"/>
      <c r="AW39" s="1"/>
      <c r="AX39" s="1"/>
      <c r="AY39" s="3"/>
      <c r="AZ39" s="3"/>
      <c r="BA39" s="1"/>
      <c r="BB39" s="1"/>
      <c r="BC39" s="1"/>
      <c r="BD39" s="1"/>
      <c r="BE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</row>
    <row r="40" spans="1:231" s="27" customFormat="1" ht="32.25" customHeight="1" thickTop="1" thickBot="1" x14ac:dyDescent="0.35">
      <c r="A40" s="518" t="s">
        <v>36</v>
      </c>
      <c r="B40" s="519"/>
      <c r="C40" s="524" t="s">
        <v>162</v>
      </c>
      <c r="D40" s="524"/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5"/>
      <c r="W40" s="526" t="s">
        <v>35</v>
      </c>
      <c r="X40" s="527"/>
      <c r="Y40" s="527"/>
      <c r="Z40" s="527"/>
      <c r="AA40" s="527"/>
      <c r="AB40" s="528"/>
      <c r="AC40" s="553" t="s">
        <v>34</v>
      </c>
      <c r="AD40" s="554"/>
      <c r="AE40" s="554"/>
      <c r="AF40" s="555" t="s">
        <v>27</v>
      </c>
      <c r="AG40" s="556"/>
      <c r="AH40" s="556"/>
      <c r="AI40" s="557"/>
      <c r="AJ40" s="571" t="s">
        <v>33</v>
      </c>
      <c r="AK40" s="572"/>
      <c r="AL40" s="572"/>
      <c r="AM40" s="572"/>
      <c r="AN40" s="572"/>
      <c r="AO40" s="572"/>
      <c r="AP40" s="572"/>
      <c r="AQ40" s="572"/>
      <c r="AR40" s="572"/>
      <c r="AS40" s="542" t="s">
        <v>32</v>
      </c>
      <c r="AT40" s="543"/>
      <c r="AU40" s="526" t="s">
        <v>31</v>
      </c>
      <c r="AV40" s="527"/>
      <c r="AW40" s="527"/>
      <c r="AX40" s="527"/>
      <c r="AY40" s="527"/>
      <c r="AZ40" s="528"/>
      <c r="BA40" s="61"/>
      <c r="BB40" s="61"/>
      <c r="BD40" s="28"/>
      <c r="BE40" s="28"/>
      <c r="BF40" s="28"/>
    </row>
    <row r="41" spans="1:231" s="58" customFormat="1" ht="15" customHeight="1" thickTop="1" thickBot="1" x14ac:dyDescent="0.35">
      <c r="A41" s="520"/>
      <c r="B41" s="521"/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  <c r="O41" s="524"/>
      <c r="P41" s="524"/>
      <c r="Q41" s="524"/>
      <c r="R41" s="524"/>
      <c r="S41" s="524"/>
      <c r="T41" s="524"/>
      <c r="U41" s="524"/>
      <c r="V41" s="525"/>
      <c r="W41" s="508" t="s">
        <v>30</v>
      </c>
      <c r="X41" s="509"/>
      <c r="Y41" s="509" t="s">
        <v>29</v>
      </c>
      <c r="Z41" s="509"/>
      <c r="AA41" s="510" t="s">
        <v>28</v>
      </c>
      <c r="AB41" s="511"/>
      <c r="AC41" s="553"/>
      <c r="AD41" s="554"/>
      <c r="AE41" s="554"/>
      <c r="AF41" s="558"/>
      <c r="AG41" s="559"/>
      <c r="AH41" s="559"/>
      <c r="AI41" s="560"/>
      <c r="AJ41" s="544" t="s">
        <v>27</v>
      </c>
      <c r="AK41" s="545"/>
      <c r="AL41" s="546" t="s">
        <v>26</v>
      </c>
      <c r="AM41" s="546"/>
      <c r="AN41" s="545" t="s">
        <v>25</v>
      </c>
      <c r="AO41" s="545"/>
      <c r="AP41" s="545"/>
      <c r="AQ41" s="545" t="s">
        <v>24</v>
      </c>
      <c r="AR41" s="545"/>
      <c r="AS41" s="542"/>
      <c r="AT41" s="543"/>
      <c r="AU41" s="564">
        <v>1</v>
      </c>
      <c r="AV41" s="565"/>
      <c r="AW41" s="565">
        <v>2</v>
      </c>
      <c r="AX41" s="565"/>
      <c r="AY41" s="565">
        <v>3</v>
      </c>
      <c r="AZ41" s="566"/>
      <c r="BA41" s="60"/>
      <c r="BB41" s="60"/>
      <c r="BD41" s="59"/>
      <c r="BE41" s="59"/>
      <c r="BF41" s="59"/>
    </row>
    <row r="42" spans="1:231" s="27" customFormat="1" ht="15" customHeight="1" thickTop="1" thickBot="1" x14ac:dyDescent="0.35">
      <c r="A42" s="520"/>
      <c r="B42" s="521"/>
      <c r="C42" s="524"/>
      <c r="D42" s="524"/>
      <c r="E42" s="524"/>
      <c r="F42" s="524"/>
      <c r="G42" s="524"/>
      <c r="H42" s="524"/>
      <c r="I42" s="524"/>
      <c r="J42" s="524"/>
      <c r="K42" s="524"/>
      <c r="L42" s="524"/>
      <c r="M42" s="524"/>
      <c r="N42" s="524"/>
      <c r="O42" s="524"/>
      <c r="P42" s="524"/>
      <c r="Q42" s="524"/>
      <c r="R42" s="524"/>
      <c r="S42" s="524"/>
      <c r="T42" s="524"/>
      <c r="U42" s="524"/>
      <c r="V42" s="525"/>
      <c r="W42" s="508"/>
      <c r="X42" s="509"/>
      <c r="Y42" s="509"/>
      <c r="Z42" s="509"/>
      <c r="AA42" s="512"/>
      <c r="AB42" s="513"/>
      <c r="AC42" s="553"/>
      <c r="AD42" s="554"/>
      <c r="AE42" s="554"/>
      <c r="AF42" s="558"/>
      <c r="AG42" s="559"/>
      <c r="AH42" s="559"/>
      <c r="AI42" s="560"/>
      <c r="AJ42" s="544"/>
      <c r="AK42" s="545"/>
      <c r="AL42" s="546"/>
      <c r="AM42" s="546"/>
      <c r="AN42" s="545"/>
      <c r="AO42" s="545"/>
      <c r="AP42" s="545"/>
      <c r="AQ42" s="545"/>
      <c r="AR42" s="545"/>
      <c r="AS42" s="542"/>
      <c r="AT42" s="543"/>
      <c r="AU42" s="547" t="s">
        <v>119</v>
      </c>
      <c r="AV42" s="548"/>
      <c r="AW42" s="548"/>
      <c r="AX42" s="548"/>
      <c r="AY42" s="548"/>
      <c r="AZ42" s="549"/>
      <c r="BA42" s="57"/>
      <c r="BB42" s="57"/>
      <c r="BD42" s="28"/>
      <c r="BE42" s="28"/>
      <c r="BF42" s="28"/>
    </row>
    <row r="43" spans="1:231" s="27" customFormat="1" ht="15" customHeight="1" thickTop="1" thickBot="1" x14ac:dyDescent="0.35">
      <c r="A43" s="520"/>
      <c r="B43" s="521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  <c r="S43" s="524"/>
      <c r="T43" s="524"/>
      <c r="U43" s="524"/>
      <c r="V43" s="525"/>
      <c r="W43" s="508"/>
      <c r="X43" s="509"/>
      <c r="Y43" s="509"/>
      <c r="Z43" s="509"/>
      <c r="AA43" s="512"/>
      <c r="AB43" s="513"/>
      <c r="AC43" s="553"/>
      <c r="AD43" s="554"/>
      <c r="AE43" s="554"/>
      <c r="AF43" s="558"/>
      <c r="AG43" s="559"/>
      <c r="AH43" s="559"/>
      <c r="AI43" s="560"/>
      <c r="AJ43" s="544"/>
      <c r="AK43" s="545"/>
      <c r="AL43" s="546"/>
      <c r="AM43" s="546"/>
      <c r="AN43" s="545"/>
      <c r="AO43" s="545"/>
      <c r="AP43" s="545"/>
      <c r="AQ43" s="545"/>
      <c r="AR43" s="545"/>
      <c r="AS43" s="542"/>
      <c r="AT43" s="543"/>
      <c r="AU43" s="550"/>
      <c r="AV43" s="551"/>
      <c r="AW43" s="551"/>
      <c r="AX43" s="551"/>
      <c r="AY43" s="551"/>
      <c r="AZ43" s="552"/>
      <c r="BA43" s="57"/>
      <c r="BB43" s="57"/>
      <c r="BD43" s="28"/>
      <c r="BE43" s="28"/>
      <c r="BF43" s="28"/>
    </row>
    <row r="44" spans="1:231" s="27" customFormat="1" ht="15" customHeight="1" thickTop="1" thickBot="1" x14ac:dyDescent="0.35">
      <c r="A44" s="520"/>
      <c r="B44" s="521"/>
      <c r="C44" s="524"/>
      <c r="D44" s="524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  <c r="S44" s="524"/>
      <c r="T44" s="524"/>
      <c r="U44" s="524"/>
      <c r="V44" s="525"/>
      <c r="W44" s="508"/>
      <c r="X44" s="509"/>
      <c r="Y44" s="509"/>
      <c r="Z44" s="509"/>
      <c r="AA44" s="512"/>
      <c r="AB44" s="513"/>
      <c r="AC44" s="553"/>
      <c r="AD44" s="554"/>
      <c r="AE44" s="554"/>
      <c r="AF44" s="558"/>
      <c r="AG44" s="559"/>
      <c r="AH44" s="559"/>
      <c r="AI44" s="560"/>
      <c r="AJ44" s="544"/>
      <c r="AK44" s="545"/>
      <c r="AL44" s="546"/>
      <c r="AM44" s="546"/>
      <c r="AN44" s="545"/>
      <c r="AO44" s="545"/>
      <c r="AP44" s="545"/>
      <c r="AQ44" s="545"/>
      <c r="AR44" s="545"/>
      <c r="AS44" s="542"/>
      <c r="AT44" s="543"/>
      <c r="AU44" s="567">
        <f>COUNTIF(B28:R28,"")</f>
        <v>15</v>
      </c>
      <c r="AV44" s="568"/>
      <c r="AW44" s="569">
        <f>COUNTIF(Y28:BA28,"")</f>
        <v>13</v>
      </c>
      <c r="AX44" s="568"/>
      <c r="AY44" s="569">
        <f>COUNTIF(B29:R29,"")</f>
        <v>9</v>
      </c>
      <c r="AZ44" s="570"/>
      <c r="BA44" s="56"/>
      <c r="BB44" s="56"/>
      <c r="BD44" s="28"/>
      <c r="BE44" s="28"/>
      <c r="BF44" s="28"/>
    </row>
    <row r="45" spans="1:231" s="27" customFormat="1" ht="15" customHeight="1" thickTop="1" thickBot="1" x14ac:dyDescent="0.35">
      <c r="A45" s="520"/>
      <c r="B45" s="521"/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4"/>
      <c r="U45" s="524"/>
      <c r="V45" s="525"/>
      <c r="W45" s="508"/>
      <c r="X45" s="509"/>
      <c r="Y45" s="509"/>
      <c r="Z45" s="509"/>
      <c r="AA45" s="512"/>
      <c r="AB45" s="513"/>
      <c r="AC45" s="553"/>
      <c r="AD45" s="554"/>
      <c r="AE45" s="554"/>
      <c r="AF45" s="558"/>
      <c r="AG45" s="559"/>
      <c r="AH45" s="559"/>
      <c r="AI45" s="560"/>
      <c r="AJ45" s="544"/>
      <c r="AK45" s="545"/>
      <c r="AL45" s="546"/>
      <c r="AM45" s="546"/>
      <c r="AN45" s="545"/>
      <c r="AO45" s="545"/>
      <c r="AP45" s="545"/>
      <c r="AQ45" s="545"/>
      <c r="AR45" s="545"/>
      <c r="AS45" s="542"/>
      <c r="AT45" s="543"/>
      <c r="AU45" s="547" t="s">
        <v>23</v>
      </c>
      <c r="AV45" s="548"/>
      <c r="AW45" s="548"/>
      <c r="AX45" s="548"/>
      <c r="AY45" s="548"/>
      <c r="AZ45" s="549"/>
      <c r="BA45" s="55"/>
      <c r="BB45" s="55"/>
      <c r="BD45" s="28"/>
      <c r="BE45" s="28"/>
      <c r="BF45" s="28"/>
    </row>
    <row r="46" spans="1:231" s="27" customFormat="1" ht="15" customHeight="1" thickTop="1" x14ac:dyDescent="0.3">
      <c r="A46" s="522"/>
      <c r="B46" s="523"/>
      <c r="C46" s="524"/>
      <c r="D46" s="524"/>
      <c r="E46" s="524"/>
      <c r="F46" s="524"/>
      <c r="G46" s="524"/>
      <c r="H46" s="524"/>
      <c r="I46" s="524"/>
      <c r="J46" s="524"/>
      <c r="K46" s="524"/>
      <c r="L46" s="524"/>
      <c r="M46" s="524"/>
      <c r="N46" s="524"/>
      <c r="O46" s="524"/>
      <c r="P46" s="524"/>
      <c r="Q46" s="524"/>
      <c r="R46" s="524"/>
      <c r="S46" s="524"/>
      <c r="T46" s="524"/>
      <c r="U46" s="524"/>
      <c r="V46" s="525"/>
      <c r="W46" s="508"/>
      <c r="X46" s="509"/>
      <c r="Y46" s="509"/>
      <c r="Z46" s="509"/>
      <c r="AA46" s="514"/>
      <c r="AB46" s="515"/>
      <c r="AC46" s="553"/>
      <c r="AD46" s="554"/>
      <c r="AE46" s="554"/>
      <c r="AF46" s="561"/>
      <c r="AG46" s="562"/>
      <c r="AH46" s="562"/>
      <c r="AI46" s="563"/>
      <c r="AJ46" s="544"/>
      <c r="AK46" s="545"/>
      <c r="AL46" s="546"/>
      <c r="AM46" s="546"/>
      <c r="AN46" s="545"/>
      <c r="AO46" s="545"/>
      <c r="AP46" s="545"/>
      <c r="AQ46" s="545"/>
      <c r="AR46" s="545"/>
      <c r="AS46" s="542"/>
      <c r="AT46" s="543"/>
      <c r="AU46" s="550"/>
      <c r="AV46" s="551"/>
      <c r="AW46" s="551"/>
      <c r="AX46" s="551"/>
      <c r="AY46" s="551"/>
      <c r="AZ46" s="552"/>
      <c r="BA46" s="55"/>
      <c r="BB46" s="55"/>
      <c r="BD46" s="28"/>
      <c r="BE46" s="28"/>
      <c r="BF46" s="28"/>
    </row>
    <row r="47" spans="1:231" s="52" customFormat="1" ht="15" customHeight="1" thickBot="1" x14ac:dyDescent="0.3">
      <c r="A47" s="529">
        <v>1</v>
      </c>
      <c r="B47" s="530"/>
      <c r="C47" s="502">
        <v>2</v>
      </c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02"/>
      <c r="S47" s="502"/>
      <c r="T47" s="502"/>
      <c r="U47" s="502"/>
      <c r="V47" s="503"/>
      <c r="W47" s="531">
        <v>3</v>
      </c>
      <c r="X47" s="532"/>
      <c r="Y47" s="533">
        <v>4</v>
      </c>
      <c r="Z47" s="532"/>
      <c r="AA47" s="533">
        <v>5</v>
      </c>
      <c r="AB47" s="534"/>
      <c r="AC47" s="535">
        <v>7</v>
      </c>
      <c r="AD47" s="536"/>
      <c r="AE47" s="536"/>
      <c r="AF47" s="537">
        <v>6</v>
      </c>
      <c r="AG47" s="537"/>
      <c r="AH47" s="537"/>
      <c r="AI47" s="537"/>
      <c r="AJ47" s="502">
        <v>6</v>
      </c>
      <c r="AK47" s="502"/>
      <c r="AL47" s="502">
        <v>7</v>
      </c>
      <c r="AM47" s="502"/>
      <c r="AN47" s="502">
        <v>8</v>
      </c>
      <c r="AO47" s="502"/>
      <c r="AP47" s="502"/>
      <c r="AQ47" s="503">
        <v>9</v>
      </c>
      <c r="AR47" s="503"/>
      <c r="AS47" s="502">
        <v>10</v>
      </c>
      <c r="AT47" s="502"/>
      <c r="AU47" s="504">
        <v>11</v>
      </c>
      <c r="AV47" s="505"/>
      <c r="AW47" s="506">
        <v>12</v>
      </c>
      <c r="AX47" s="505"/>
      <c r="AY47" s="506">
        <v>13</v>
      </c>
      <c r="AZ47" s="507"/>
      <c r="BA47" s="54"/>
      <c r="BB47" s="54"/>
      <c r="BD47" s="53"/>
      <c r="BE47" s="53"/>
      <c r="BF47" s="53"/>
    </row>
    <row r="48" spans="1:231" s="30" customFormat="1" ht="25.5" customHeight="1" thickTop="1" thickBot="1" x14ac:dyDescent="0.4">
      <c r="A48" s="120" t="s">
        <v>131</v>
      </c>
      <c r="B48" s="138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8"/>
      <c r="BA48" s="44"/>
      <c r="BB48" s="44"/>
      <c r="BD48" s="31"/>
      <c r="BE48" s="31"/>
      <c r="BF48" s="31"/>
    </row>
    <row r="49" spans="1:58" s="30" customFormat="1" ht="25.5" customHeight="1" thickTop="1" thickBot="1" x14ac:dyDescent="0.4">
      <c r="A49" s="143" t="s">
        <v>100</v>
      </c>
      <c r="B49" s="31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8"/>
      <c r="BA49" s="44"/>
      <c r="BB49" s="44"/>
      <c r="BD49" s="31"/>
      <c r="BE49" s="31"/>
      <c r="BF49" s="31"/>
    </row>
    <row r="50" spans="1:58" s="30" customFormat="1" ht="21.6" customHeight="1" thickTop="1" x14ac:dyDescent="0.35">
      <c r="A50" s="140" t="s">
        <v>22</v>
      </c>
      <c r="B50" s="139"/>
      <c r="C50" s="499" t="s">
        <v>146</v>
      </c>
      <c r="D50" s="500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500"/>
      <c r="T50" s="500"/>
      <c r="U50" s="500"/>
      <c r="V50" s="501"/>
      <c r="W50" s="406"/>
      <c r="X50" s="406"/>
      <c r="Y50" s="405">
        <v>1</v>
      </c>
      <c r="Z50" s="405"/>
      <c r="AA50" s="390"/>
      <c r="AB50" s="390"/>
      <c r="AC50" s="249">
        <f>AU50+AW50+AY50</f>
        <v>3</v>
      </c>
      <c r="AD50" s="249"/>
      <c r="AE50" s="250"/>
      <c r="AF50" s="400">
        <f>AC50*30</f>
        <v>90</v>
      </c>
      <c r="AG50" s="405"/>
      <c r="AH50" s="405"/>
      <c r="AI50" s="401"/>
      <c r="AJ50" s="400">
        <f>AL50+AN50+AQ50</f>
        <v>24</v>
      </c>
      <c r="AK50" s="405"/>
      <c r="AL50" s="405">
        <f>AC50*4</f>
        <v>12</v>
      </c>
      <c r="AM50" s="405"/>
      <c r="AN50" s="255">
        <v>12</v>
      </c>
      <c r="AO50" s="255"/>
      <c r="AP50" s="255"/>
      <c r="AQ50" s="423"/>
      <c r="AR50" s="403"/>
      <c r="AS50" s="359">
        <f>AF50-AJ50</f>
        <v>66</v>
      </c>
      <c r="AT50" s="390"/>
      <c r="AU50" s="363">
        <v>3</v>
      </c>
      <c r="AV50" s="364"/>
      <c r="AW50" s="364"/>
      <c r="AX50" s="364"/>
      <c r="AY50" s="364"/>
      <c r="AZ50" s="422"/>
      <c r="BA50" s="33"/>
      <c r="BB50" s="33"/>
      <c r="BD50" s="31"/>
      <c r="BE50" s="31"/>
      <c r="BF50" s="45"/>
    </row>
    <row r="51" spans="1:58" s="30" customFormat="1" ht="37.799999999999997" customHeight="1" x14ac:dyDescent="0.35">
      <c r="A51" s="144" t="s">
        <v>21</v>
      </c>
      <c r="B51" s="145"/>
      <c r="C51" s="496" t="s">
        <v>152</v>
      </c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7"/>
      <c r="P51" s="497"/>
      <c r="Q51" s="497"/>
      <c r="R51" s="497"/>
      <c r="S51" s="497"/>
      <c r="T51" s="497"/>
      <c r="U51" s="497"/>
      <c r="V51" s="498"/>
      <c r="W51" s="406"/>
      <c r="X51" s="406"/>
      <c r="Y51" s="405">
        <v>1</v>
      </c>
      <c r="Z51" s="405"/>
      <c r="AA51" s="390"/>
      <c r="AB51" s="390"/>
      <c r="AC51" s="249">
        <f>AU51+AW51+AY51</f>
        <v>3</v>
      </c>
      <c r="AD51" s="249"/>
      <c r="AE51" s="250"/>
      <c r="AF51" s="400">
        <f>AC51*30</f>
        <v>90</v>
      </c>
      <c r="AG51" s="405"/>
      <c r="AH51" s="405"/>
      <c r="AI51" s="401"/>
      <c r="AJ51" s="400">
        <f>AL51+AN51+AQ51</f>
        <v>24</v>
      </c>
      <c r="AK51" s="405"/>
      <c r="AL51" s="405"/>
      <c r="AM51" s="405"/>
      <c r="AN51" s="255">
        <v>24</v>
      </c>
      <c r="AO51" s="255"/>
      <c r="AP51" s="255"/>
      <c r="AQ51" s="365"/>
      <c r="AR51" s="366"/>
      <c r="AS51" s="359">
        <f>AF51-AJ51</f>
        <v>66</v>
      </c>
      <c r="AT51" s="390"/>
      <c r="AU51" s="363">
        <v>3</v>
      </c>
      <c r="AV51" s="364"/>
      <c r="AW51" s="364"/>
      <c r="AX51" s="364"/>
      <c r="AY51" s="364"/>
      <c r="AZ51" s="422"/>
      <c r="BA51" s="33"/>
      <c r="BB51" s="33"/>
      <c r="BD51" s="31"/>
      <c r="BE51" s="31"/>
      <c r="BF51" s="45"/>
    </row>
    <row r="52" spans="1:58" s="30" customFormat="1" ht="27" customHeight="1" x14ac:dyDescent="0.35">
      <c r="A52" s="144" t="s">
        <v>133</v>
      </c>
      <c r="B52" s="145"/>
      <c r="C52" s="496" t="s">
        <v>144</v>
      </c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N52" s="497"/>
      <c r="O52" s="497"/>
      <c r="P52" s="497"/>
      <c r="Q52" s="497"/>
      <c r="R52" s="497"/>
      <c r="S52" s="497"/>
      <c r="T52" s="497"/>
      <c r="U52" s="497"/>
      <c r="V52" s="498"/>
      <c r="W52" s="406">
        <v>1</v>
      </c>
      <c r="X52" s="406"/>
      <c r="Y52" s="405"/>
      <c r="Z52" s="405"/>
      <c r="AA52" s="390"/>
      <c r="AB52" s="390"/>
      <c r="AC52" s="249">
        <f>AU52+AW52+AY52</f>
        <v>3</v>
      </c>
      <c r="AD52" s="249"/>
      <c r="AE52" s="250"/>
      <c r="AF52" s="400">
        <f>AC52*30</f>
        <v>90</v>
      </c>
      <c r="AG52" s="405"/>
      <c r="AH52" s="405"/>
      <c r="AI52" s="401"/>
      <c r="AJ52" s="400">
        <f>AL52+AN52+AQ52</f>
        <v>24</v>
      </c>
      <c r="AK52" s="405"/>
      <c r="AL52" s="405">
        <f>AC52*4</f>
        <v>12</v>
      </c>
      <c r="AM52" s="405"/>
      <c r="AN52" s="255">
        <v>12</v>
      </c>
      <c r="AO52" s="255"/>
      <c r="AP52" s="255"/>
      <c r="AQ52" s="365"/>
      <c r="AR52" s="366"/>
      <c r="AS52" s="359">
        <f>AF52-AJ52</f>
        <v>66</v>
      </c>
      <c r="AT52" s="390"/>
      <c r="AU52" s="363">
        <v>3</v>
      </c>
      <c r="AV52" s="364"/>
      <c r="AW52" s="364"/>
      <c r="AX52" s="364"/>
      <c r="AY52" s="364"/>
      <c r="AZ52" s="422"/>
      <c r="BA52" s="33"/>
      <c r="BB52" s="33"/>
      <c r="BD52" s="31"/>
      <c r="BE52" s="31"/>
      <c r="BF52" s="45"/>
    </row>
    <row r="53" spans="1:58" s="30" customFormat="1" ht="27" customHeight="1" thickBot="1" x14ac:dyDescent="0.4">
      <c r="A53" s="144" t="s">
        <v>143</v>
      </c>
      <c r="B53" s="145"/>
      <c r="C53" s="496" t="s">
        <v>145</v>
      </c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7"/>
      <c r="O53" s="497"/>
      <c r="P53" s="497"/>
      <c r="Q53" s="497"/>
      <c r="R53" s="497"/>
      <c r="S53" s="497"/>
      <c r="T53" s="497"/>
      <c r="U53" s="497"/>
      <c r="V53" s="498"/>
      <c r="W53" s="406">
        <v>1</v>
      </c>
      <c r="X53" s="406"/>
      <c r="Y53" s="405"/>
      <c r="Z53" s="405"/>
      <c r="AA53" s="390"/>
      <c r="AB53" s="390"/>
      <c r="AC53" s="249">
        <f>AU53+AW53+AY53</f>
        <v>3</v>
      </c>
      <c r="AD53" s="249"/>
      <c r="AE53" s="250"/>
      <c r="AF53" s="400">
        <f>AC53*30</f>
        <v>90</v>
      </c>
      <c r="AG53" s="405"/>
      <c r="AH53" s="405"/>
      <c r="AI53" s="401"/>
      <c r="AJ53" s="400">
        <f>AL53+AN53+AQ53</f>
        <v>24</v>
      </c>
      <c r="AK53" s="405"/>
      <c r="AL53" s="405">
        <f>AC53*4</f>
        <v>12</v>
      </c>
      <c r="AM53" s="405"/>
      <c r="AN53" s="255">
        <v>12</v>
      </c>
      <c r="AO53" s="255"/>
      <c r="AP53" s="255"/>
      <c r="AQ53" s="365"/>
      <c r="AR53" s="366"/>
      <c r="AS53" s="359">
        <f>AF53-AJ53</f>
        <v>66</v>
      </c>
      <c r="AT53" s="390"/>
      <c r="AU53" s="363">
        <v>3</v>
      </c>
      <c r="AV53" s="364"/>
      <c r="AW53" s="364"/>
      <c r="AX53" s="364"/>
      <c r="AY53" s="364"/>
      <c r="AZ53" s="422"/>
      <c r="BA53" s="33"/>
      <c r="BB53" s="33"/>
      <c r="BD53" s="31"/>
      <c r="BE53" s="31"/>
      <c r="BF53" s="45"/>
    </row>
    <row r="54" spans="1:58" s="30" customFormat="1" ht="21.6" hidden="1" customHeight="1" thickBot="1" x14ac:dyDescent="0.4">
      <c r="A54" s="49"/>
      <c r="B54" s="146"/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/>
      <c r="R54" s="374"/>
      <c r="S54" s="374"/>
      <c r="T54" s="374"/>
      <c r="U54" s="374"/>
      <c r="V54" s="374"/>
      <c r="W54" s="492"/>
      <c r="X54" s="493"/>
      <c r="Y54" s="494"/>
      <c r="Z54" s="494"/>
      <c r="AA54" s="495"/>
      <c r="AB54" s="495"/>
      <c r="AC54" s="249">
        <f>AU54+AW54+AY54</f>
        <v>0</v>
      </c>
      <c r="AD54" s="249"/>
      <c r="AE54" s="250"/>
      <c r="AF54" s="485">
        <f>AC54*30</f>
        <v>0</v>
      </c>
      <c r="AG54" s="486"/>
      <c r="AH54" s="486"/>
      <c r="AI54" s="487"/>
      <c r="AJ54" s="488">
        <f>AL54+AN54+AQ54</f>
        <v>0</v>
      </c>
      <c r="AK54" s="255"/>
      <c r="AL54" s="405">
        <f>AC54*4</f>
        <v>0</v>
      </c>
      <c r="AM54" s="405"/>
      <c r="AN54" s="255"/>
      <c r="AO54" s="255"/>
      <c r="AP54" s="255"/>
      <c r="AQ54" s="476"/>
      <c r="AR54" s="477"/>
      <c r="AS54" s="478">
        <f>AF54-AJ54</f>
        <v>0</v>
      </c>
      <c r="AT54" s="479"/>
      <c r="AU54" s="489"/>
      <c r="AV54" s="490"/>
      <c r="AW54" s="490"/>
      <c r="AX54" s="490"/>
      <c r="AY54" s="490"/>
      <c r="AZ54" s="491"/>
      <c r="BA54" s="33"/>
      <c r="BB54" s="33"/>
      <c r="BD54" s="31"/>
      <c r="BE54" s="31"/>
      <c r="BF54" s="31"/>
    </row>
    <row r="55" spans="1:58" s="30" customFormat="1" ht="21.6" customHeight="1" thickTop="1" thickBot="1" x14ac:dyDescent="0.4">
      <c r="A55" s="113" t="s">
        <v>16</v>
      </c>
      <c r="B55" s="138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5"/>
      <c r="W55" s="463">
        <f>COUNT(W50:X54)</f>
        <v>2</v>
      </c>
      <c r="X55" s="463"/>
      <c r="Y55" s="262">
        <f>COUNT(Y50:Z54)</f>
        <v>2</v>
      </c>
      <c r="Z55" s="262"/>
      <c r="AA55" s="262">
        <f>COUNT(AA50:AB54)</f>
        <v>0</v>
      </c>
      <c r="AB55" s="262"/>
      <c r="AC55" s="464">
        <f>SUM(AC50:AE54)</f>
        <v>12</v>
      </c>
      <c r="AD55" s="464"/>
      <c r="AE55" s="465"/>
      <c r="AF55" s="466">
        <f>SUM(AF50:AI54)</f>
        <v>360</v>
      </c>
      <c r="AG55" s="467"/>
      <c r="AH55" s="467"/>
      <c r="AI55" s="468"/>
      <c r="AJ55" s="469">
        <f>SUM(AJ50:AK54)</f>
        <v>96</v>
      </c>
      <c r="AK55" s="334"/>
      <c r="AL55" s="334">
        <f>SUM(AL50:AM54)</f>
        <v>36</v>
      </c>
      <c r="AM55" s="334"/>
      <c r="AN55" s="480">
        <f>SUM(AN50:AP54)</f>
        <v>60</v>
      </c>
      <c r="AO55" s="480"/>
      <c r="AP55" s="480"/>
      <c r="AQ55" s="480"/>
      <c r="AR55" s="481"/>
      <c r="AS55" s="482">
        <f>SUM(AS50:AT54)</f>
        <v>264</v>
      </c>
      <c r="AT55" s="483"/>
      <c r="AU55" s="484">
        <f>SUM(AU50:AV54)</f>
        <v>12</v>
      </c>
      <c r="AV55" s="462"/>
      <c r="AW55" s="462">
        <f>SUM(AW50:AX54)</f>
        <v>0</v>
      </c>
      <c r="AX55" s="462"/>
      <c r="AY55" s="462">
        <f>SUM(AY50:AZ54)</f>
        <v>0</v>
      </c>
      <c r="AZ55" s="470"/>
      <c r="BA55" s="33"/>
      <c r="BB55" s="33"/>
      <c r="BD55" s="31"/>
      <c r="BE55" s="31"/>
      <c r="BF55" s="31"/>
    </row>
    <row r="56" spans="1:58" s="30" customFormat="1" ht="21.6" customHeight="1" thickTop="1" thickBot="1" x14ac:dyDescent="0.4">
      <c r="A56" s="121" t="s">
        <v>101</v>
      </c>
      <c r="B56" s="3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2"/>
      <c r="BA56" s="51"/>
      <c r="BB56" s="51"/>
      <c r="BD56" s="50"/>
      <c r="BE56" s="50"/>
      <c r="BF56" s="31"/>
    </row>
    <row r="57" spans="1:58" s="30" customFormat="1" ht="21.6" customHeight="1" x14ac:dyDescent="0.35">
      <c r="A57" s="213" t="s">
        <v>149</v>
      </c>
      <c r="B57" s="214"/>
      <c r="C57" s="454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71"/>
      <c r="X57" s="471"/>
      <c r="Y57" s="472"/>
      <c r="Z57" s="473"/>
      <c r="AA57" s="310"/>
      <c r="AB57" s="310"/>
      <c r="AC57" s="303">
        <f t="shared" ref="AC57:AC63" si="0">AU57+AW57+AY57</f>
        <v>15</v>
      </c>
      <c r="AD57" s="303"/>
      <c r="AE57" s="474"/>
      <c r="AF57" s="297">
        <f t="shared" ref="AF57:AF63" si="1">AC57*30</f>
        <v>450</v>
      </c>
      <c r="AG57" s="298"/>
      <c r="AH57" s="298"/>
      <c r="AI57" s="305"/>
      <c r="AJ57" s="297">
        <f t="shared" ref="AJ57:AJ63" si="2">AL57+AN57+AQ57</f>
        <v>120</v>
      </c>
      <c r="AK57" s="298"/>
      <c r="AL57" s="475">
        <f t="shared" ref="AL57:AL63" si="3">AC57*4</f>
        <v>60</v>
      </c>
      <c r="AM57" s="475"/>
      <c r="AN57" s="475">
        <f t="shared" ref="AN57:AN63" si="4">AC57*4</f>
        <v>60</v>
      </c>
      <c r="AO57" s="475"/>
      <c r="AP57" s="475"/>
      <c r="AQ57" s="307"/>
      <c r="AR57" s="308"/>
      <c r="AS57" s="309">
        <f t="shared" ref="AS57:AS63" si="5">AF57-AJ57</f>
        <v>330</v>
      </c>
      <c r="AT57" s="310"/>
      <c r="AU57" s="356">
        <v>15</v>
      </c>
      <c r="AV57" s="306"/>
      <c r="AW57" s="306"/>
      <c r="AX57" s="306"/>
      <c r="AY57" s="306"/>
      <c r="AZ57" s="336"/>
      <c r="BA57" s="33"/>
      <c r="BB57" s="33"/>
      <c r="BD57" s="31"/>
      <c r="BE57" s="31"/>
      <c r="BF57" s="45"/>
    </row>
    <row r="58" spans="1:58" s="30" customFormat="1" ht="21.6" customHeight="1" x14ac:dyDescent="0.35">
      <c r="A58" s="215" t="s">
        <v>149</v>
      </c>
      <c r="B58" s="208"/>
      <c r="C58" s="649"/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06"/>
      <c r="X58" s="406"/>
      <c r="Y58" s="405"/>
      <c r="Z58" s="405"/>
      <c r="AA58" s="390"/>
      <c r="AB58" s="390"/>
      <c r="AC58" s="249">
        <f t="shared" si="0"/>
        <v>6</v>
      </c>
      <c r="AD58" s="249"/>
      <c r="AE58" s="250"/>
      <c r="AF58" s="400">
        <f t="shared" si="1"/>
        <v>180</v>
      </c>
      <c r="AG58" s="405"/>
      <c r="AH58" s="405"/>
      <c r="AI58" s="401"/>
      <c r="AJ58" s="400">
        <f t="shared" si="2"/>
        <v>48</v>
      </c>
      <c r="AK58" s="401"/>
      <c r="AL58" s="254">
        <f t="shared" si="3"/>
        <v>24</v>
      </c>
      <c r="AM58" s="254"/>
      <c r="AN58" s="254">
        <f t="shared" si="4"/>
        <v>24</v>
      </c>
      <c r="AO58" s="254"/>
      <c r="AP58" s="254"/>
      <c r="AQ58" s="402"/>
      <c r="AR58" s="403"/>
      <c r="AS58" s="359">
        <f t="shared" si="5"/>
        <v>132</v>
      </c>
      <c r="AT58" s="390"/>
      <c r="AU58" s="363"/>
      <c r="AV58" s="364"/>
      <c r="AW58" s="364">
        <v>6</v>
      </c>
      <c r="AX58" s="364"/>
      <c r="AY58" s="364"/>
      <c r="AZ58" s="372"/>
      <c r="BA58" s="33"/>
      <c r="BB58" s="33"/>
      <c r="BD58" s="31"/>
      <c r="BE58" s="31"/>
      <c r="BF58" s="45"/>
    </row>
    <row r="59" spans="1:58" s="30" customFormat="1" ht="21.6" customHeight="1" x14ac:dyDescent="0.35">
      <c r="A59" s="215" t="s">
        <v>149</v>
      </c>
      <c r="B59" s="208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245"/>
      <c r="X59" s="246"/>
      <c r="Y59" s="375"/>
      <c r="Z59" s="375"/>
      <c r="AA59" s="376"/>
      <c r="AB59" s="376"/>
      <c r="AC59" s="249">
        <f t="shared" si="0"/>
        <v>6</v>
      </c>
      <c r="AD59" s="249"/>
      <c r="AE59" s="250"/>
      <c r="AF59" s="377">
        <f t="shared" si="1"/>
        <v>180</v>
      </c>
      <c r="AG59" s="378"/>
      <c r="AH59" s="378"/>
      <c r="AI59" s="379"/>
      <c r="AJ59" s="400">
        <f t="shared" si="2"/>
        <v>48</v>
      </c>
      <c r="AK59" s="401"/>
      <c r="AL59" s="254">
        <f t="shared" si="3"/>
        <v>24</v>
      </c>
      <c r="AM59" s="254"/>
      <c r="AN59" s="254">
        <f t="shared" si="4"/>
        <v>24</v>
      </c>
      <c r="AO59" s="254"/>
      <c r="AP59" s="254"/>
      <c r="AQ59" s="359"/>
      <c r="AR59" s="360"/>
      <c r="AS59" s="361">
        <f t="shared" si="5"/>
        <v>132</v>
      </c>
      <c r="AT59" s="362"/>
      <c r="AU59" s="363"/>
      <c r="AV59" s="364"/>
      <c r="AW59" s="364"/>
      <c r="AX59" s="364"/>
      <c r="AY59" s="364">
        <v>6</v>
      </c>
      <c r="AZ59" s="372"/>
      <c r="BA59" s="33"/>
      <c r="BB59" s="33"/>
      <c r="BD59" s="31"/>
      <c r="BE59" s="31"/>
      <c r="BF59" s="31"/>
    </row>
    <row r="60" spans="1:58" s="30" customFormat="1" ht="21.6" hidden="1" customHeight="1" x14ac:dyDescent="0.35">
      <c r="A60" s="215" t="s">
        <v>110</v>
      </c>
      <c r="B60" s="208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/>
      <c r="R60" s="374"/>
      <c r="S60" s="374"/>
      <c r="T60" s="374"/>
      <c r="U60" s="374"/>
      <c r="V60" s="374"/>
      <c r="W60" s="245"/>
      <c r="X60" s="246"/>
      <c r="Y60" s="375"/>
      <c r="Z60" s="375"/>
      <c r="AA60" s="376"/>
      <c r="AB60" s="376"/>
      <c r="AC60" s="249">
        <f t="shared" si="0"/>
        <v>0</v>
      </c>
      <c r="AD60" s="249"/>
      <c r="AE60" s="250"/>
      <c r="AF60" s="377">
        <f t="shared" si="1"/>
        <v>0</v>
      </c>
      <c r="AG60" s="378"/>
      <c r="AH60" s="378"/>
      <c r="AI60" s="379"/>
      <c r="AJ60" s="400">
        <f t="shared" si="2"/>
        <v>0</v>
      </c>
      <c r="AK60" s="401"/>
      <c r="AL60" s="254">
        <f t="shared" si="3"/>
        <v>0</v>
      </c>
      <c r="AM60" s="254"/>
      <c r="AN60" s="254">
        <f t="shared" si="4"/>
        <v>0</v>
      </c>
      <c r="AO60" s="254"/>
      <c r="AP60" s="254"/>
      <c r="AQ60" s="359"/>
      <c r="AR60" s="360"/>
      <c r="AS60" s="361">
        <f t="shared" si="5"/>
        <v>0</v>
      </c>
      <c r="AT60" s="362"/>
      <c r="AU60" s="363"/>
      <c r="AV60" s="364"/>
      <c r="AW60" s="364"/>
      <c r="AX60" s="364"/>
      <c r="AY60" s="364"/>
      <c r="AZ60" s="372"/>
      <c r="BA60" s="33"/>
      <c r="BB60" s="33"/>
      <c r="BD60" s="31"/>
      <c r="BE60" s="31"/>
      <c r="BF60" s="31"/>
    </row>
    <row r="61" spans="1:58" s="30" customFormat="1" ht="21.6" hidden="1" customHeight="1" x14ac:dyDescent="0.35">
      <c r="A61" s="215" t="s">
        <v>111</v>
      </c>
      <c r="B61" s="208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245"/>
      <c r="X61" s="246"/>
      <c r="Y61" s="375"/>
      <c r="Z61" s="375"/>
      <c r="AA61" s="376"/>
      <c r="AB61" s="376"/>
      <c r="AC61" s="249">
        <f t="shared" si="0"/>
        <v>0</v>
      </c>
      <c r="AD61" s="249"/>
      <c r="AE61" s="250"/>
      <c r="AF61" s="377">
        <f t="shared" si="1"/>
        <v>0</v>
      </c>
      <c r="AG61" s="378"/>
      <c r="AH61" s="378"/>
      <c r="AI61" s="379"/>
      <c r="AJ61" s="400">
        <f t="shared" si="2"/>
        <v>0</v>
      </c>
      <c r="AK61" s="401"/>
      <c r="AL61" s="254">
        <f t="shared" si="3"/>
        <v>0</v>
      </c>
      <c r="AM61" s="254"/>
      <c r="AN61" s="254">
        <f t="shared" si="4"/>
        <v>0</v>
      </c>
      <c r="AO61" s="254"/>
      <c r="AP61" s="254"/>
      <c r="AQ61" s="359"/>
      <c r="AR61" s="360"/>
      <c r="AS61" s="361">
        <f t="shared" si="5"/>
        <v>0</v>
      </c>
      <c r="AT61" s="362"/>
      <c r="AU61" s="363"/>
      <c r="AV61" s="364"/>
      <c r="AW61" s="364"/>
      <c r="AX61" s="364"/>
      <c r="AY61" s="364"/>
      <c r="AZ61" s="372"/>
      <c r="BA61" s="33"/>
      <c r="BB61" s="33"/>
      <c r="BD61" s="31"/>
      <c r="BE61" s="31"/>
      <c r="BF61" s="31"/>
    </row>
    <row r="62" spans="1:58" s="30" customFormat="1" ht="21.6" hidden="1" customHeight="1" x14ac:dyDescent="0.35">
      <c r="A62" s="215" t="s">
        <v>112</v>
      </c>
      <c r="B62" s="20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/>
      <c r="Q62" s="374"/>
      <c r="R62" s="374"/>
      <c r="S62" s="374"/>
      <c r="T62" s="374"/>
      <c r="U62" s="374"/>
      <c r="V62" s="374"/>
      <c r="W62" s="245"/>
      <c r="X62" s="246"/>
      <c r="Y62" s="375"/>
      <c r="Z62" s="375"/>
      <c r="AA62" s="376"/>
      <c r="AB62" s="376"/>
      <c r="AC62" s="249">
        <f t="shared" si="0"/>
        <v>0</v>
      </c>
      <c r="AD62" s="249"/>
      <c r="AE62" s="250"/>
      <c r="AF62" s="377">
        <f t="shared" si="1"/>
        <v>0</v>
      </c>
      <c r="AG62" s="378"/>
      <c r="AH62" s="378"/>
      <c r="AI62" s="379"/>
      <c r="AJ62" s="400">
        <f t="shared" si="2"/>
        <v>0</v>
      </c>
      <c r="AK62" s="401"/>
      <c r="AL62" s="254">
        <f t="shared" si="3"/>
        <v>0</v>
      </c>
      <c r="AM62" s="254"/>
      <c r="AN62" s="254">
        <f t="shared" si="4"/>
        <v>0</v>
      </c>
      <c r="AO62" s="254"/>
      <c r="AP62" s="254"/>
      <c r="AQ62" s="359"/>
      <c r="AR62" s="360"/>
      <c r="AS62" s="361">
        <f t="shared" si="5"/>
        <v>0</v>
      </c>
      <c r="AT62" s="362"/>
      <c r="AU62" s="363"/>
      <c r="AV62" s="364"/>
      <c r="AW62" s="364"/>
      <c r="AX62" s="364"/>
      <c r="AY62" s="364"/>
      <c r="AZ62" s="372"/>
      <c r="BA62" s="33"/>
      <c r="BB62" s="33"/>
      <c r="BD62" s="31"/>
      <c r="BE62" s="31"/>
      <c r="BF62" s="31"/>
    </row>
    <row r="63" spans="1:58" s="30" customFormat="1" ht="21.6" hidden="1" customHeight="1" thickBot="1" x14ac:dyDescent="0.4">
      <c r="A63" s="216" t="s">
        <v>113</v>
      </c>
      <c r="B63" s="217"/>
      <c r="C63" s="428"/>
      <c r="D63" s="429"/>
      <c r="E63" s="429"/>
      <c r="F63" s="429"/>
      <c r="G63" s="429"/>
      <c r="H63" s="429"/>
      <c r="I63" s="429"/>
      <c r="J63" s="429"/>
      <c r="K63" s="429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56"/>
      <c r="X63" s="457"/>
      <c r="Y63" s="458"/>
      <c r="Z63" s="458"/>
      <c r="AA63" s="459"/>
      <c r="AB63" s="459"/>
      <c r="AC63" s="460">
        <f t="shared" si="0"/>
        <v>0</v>
      </c>
      <c r="AD63" s="460"/>
      <c r="AE63" s="461"/>
      <c r="AF63" s="431">
        <f t="shared" si="1"/>
        <v>0</v>
      </c>
      <c r="AG63" s="432"/>
      <c r="AH63" s="432"/>
      <c r="AI63" s="433"/>
      <c r="AJ63" s="434">
        <f t="shared" si="2"/>
        <v>0</v>
      </c>
      <c r="AK63" s="435"/>
      <c r="AL63" s="436">
        <f t="shared" si="3"/>
        <v>0</v>
      </c>
      <c r="AM63" s="436"/>
      <c r="AN63" s="436">
        <f t="shared" si="4"/>
        <v>0</v>
      </c>
      <c r="AO63" s="436"/>
      <c r="AP63" s="436"/>
      <c r="AQ63" s="435"/>
      <c r="AR63" s="448"/>
      <c r="AS63" s="449">
        <f t="shared" si="5"/>
        <v>0</v>
      </c>
      <c r="AT63" s="450"/>
      <c r="AU63" s="451"/>
      <c r="AV63" s="452"/>
      <c r="AW63" s="452"/>
      <c r="AX63" s="452"/>
      <c r="AY63" s="452"/>
      <c r="AZ63" s="453"/>
      <c r="BA63" s="33"/>
      <c r="BB63" s="33"/>
      <c r="BD63" s="31"/>
      <c r="BE63" s="31"/>
      <c r="BF63" s="31"/>
    </row>
    <row r="64" spans="1:58" s="41" customFormat="1" ht="21.6" customHeight="1" thickBot="1" x14ac:dyDescent="0.4">
      <c r="A64" s="183" t="s">
        <v>15</v>
      </c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218"/>
      <c r="BA64" s="43"/>
      <c r="BB64" s="43"/>
      <c r="BC64" s="31"/>
      <c r="BD64" s="42"/>
      <c r="BE64" s="42"/>
      <c r="BF64" s="42"/>
    </row>
    <row r="65" spans="1:58" s="39" customFormat="1" ht="21.6" customHeight="1" thickBot="1" x14ac:dyDescent="0.4">
      <c r="A65" s="223" t="s">
        <v>150</v>
      </c>
      <c r="B65" s="224"/>
      <c r="C65" s="225" t="s">
        <v>12</v>
      </c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99"/>
      <c r="X65" s="299"/>
      <c r="Y65" s="238">
        <v>2</v>
      </c>
      <c r="Z65" s="238">
        <v>3</v>
      </c>
      <c r="AA65" s="300"/>
      <c r="AB65" s="301"/>
      <c r="AC65" s="302">
        <f>AU65+AW65+AY65</f>
        <v>12</v>
      </c>
      <c r="AD65" s="303"/>
      <c r="AE65" s="304"/>
      <c r="AF65" s="297">
        <f>AC65*30</f>
        <v>360</v>
      </c>
      <c r="AG65" s="298"/>
      <c r="AH65" s="298"/>
      <c r="AI65" s="305"/>
      <c r="AJ65" s="297"/>
      <c r="AK65" s="298"/>
      <c r="AL65" s="298"/>
      <c r="AM65" s="298"/>
      <c r="AN65" s="298"/>
      <c r="AO65" s="298"/>
      <c r="AP65" s="298"/>
      <c r="AQ65" s="307"/>
      <c r="AR65" s="308"/>
      <c r="AS65" s="309">
        <f>AF65-AJ65</f>
        <v>360</v>
      </c>
      <c r="AT65" s="310"/>
      <c r="AU65" s="356"/>
      <c r="AV65" s="306"/>
      <c r="AW65" s="306">
        <v>6</v>
      </c>
      <c r="AX65" s="306"/>
      <c r="AY65" s="306">
        <v>6</v>
      </c>
      <c r="AZ65" s="336"/>
      <c r="BA65" s="33"/>
      <c r="BB65" s="33"/>
      <c r="BC65" s="30"/>
      <c r="BD65" s="31"/>
      <c r="BE65" s="40"/>
      <c r="BF65" s="40"/>
    </row>
    <row r="66" spans="1:58" s="39" customFormat="1" ht="21.6" customHeight="1" x14ac:dyDescent="0.35">
      <c r="A66" s="223" t="s">
        <v>150</v>
      </c>
      <c r="B66" s="178"/>
      <c r="C66" s="179" t="s">
        <v>147</v>
      </c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404"/>
      <c r="X66" s="404"/>
      <c r="Y66" s="337"/>
      <c r="Z66" s="337"/>
      <c r="AA66" s="338"/>
      <c r="AB66" s="339"/>
      <c r="AC66" s="340">
        <f>AU66+AW66+AY66</f>
        <v>9</v>
      </c>
      <c r="AD66" s="341"/>
      <c r="AE66" s="342"/>
      <c r="AF66" s="343">
        <f>AC66*30</f>
        <v>270</v>
      </c>
      <c r="AG66" s="314"/>
      <c r="AH66" s="314"/>
      <c r="AI66" s="344"/>
      <c r="AJ66" s="343"/>
      <c r="AK66" s="314"/>
      <c r="AL66" s="314"/>
      <c r="AM66" s="314"/>
      <c r="AN66" s="314"/>
      <c r="AO66" s="314"/>
      <c r="AP66" s="314"/>
      <c r="AQ66" s="357"/>
      <c r="AR66" s="358"/>
      <c r="AS66" s="315">
        <f>AF66-AJ66</f>
        <v>270</v>
      </c>
      <c r="AT66" s="316"/>
      <c r="AU66" s="347">
        <v>3</v>
      </c>
      <c r="AV66" s="320"/>
      <c r="AW66" s="320">
        <v>3</v>
      </c>
      <c r="AX66" s="320"/>
      <c r="AY66" s="320">
        <v>3</v>
      </c>
      <c r="AZ66" s="346"/>
      <c r="BA66" s="33"/>
      <c r="BB66" s="33"/>
      <c r="BC66" s="30"/>
      <c r="BD66" s="31"/>
      <c r="BE66" s="40"/>
      <c r="BF66" s="40"/>
    </row>
    <row r="67" spans="1:58" s="39" customFormat="1" ht="21" hidden="1" customHeight="1" thickBot="1" x14ac:dyDescent="0.4">
      <c r="A67" s="228"/>
      <c r="B67" s="229"/>
      <c r="C67" s="441"/>
      <c r="D67" s="442"/>
      <c r="E67" s="442"/>
      <c r="F67" s="442"/>
      <c r="G67" s="442"/>
      <c r="H67" s="442"/>
      <c r="I67" s="442"/>
      <c r="J67" s="442"/>
      <c r="K67" s="442"/>
      <c r="L67" s="442"/>
      <c r="M67" s="442"/>
      <c r="N67" s="442"/>
      <c r="O67" s="442"/>
      <c r="P67" s="442"/>
      <c r="Q67" s="442"/>
      <c r="R67" s="442"/>
      <c r="S67" s="442"/>
      <c r="T67" s="442"/>
      <c r="U67" s="442"/>
      <c r="V67" s="443"/>
      <c r="W67" s="439"/>
      <c r="X67" s="349"/>
      <c r="Y67" s="348"/>
      <c r="Z67" s="349"/>
      <c r="AA67" s="350"/>
      <c r="AB67" s="351"/>
      <c r="AC67" s="352">
        <f>AU67+AW67+AY67</f>
        <v>0</v>
      </c>
      <c r="AD67" s="353"/>
      <c r="AE67" s="354"/>
      <c r="AF67" s="317">
        <f>AC67*30</f>
        <v>0</v>
      </c>
      <c r="AG67" s="440"/>
      <c r="AH67" s="440"/>
      <c r="AI67" s="321"/>
      <c r="AJ67" s="317"/>
      <c r="AK67" s="318"/>
      <c r="AL67" s="319"/>
      <c r="AM67" s="318"/>
      <c r="AN67" s="311"/>
      <c r="AO67" s="312"/>
      <c r="AP67" s="313">
        <f>AL67-AN67</f>
        <v>0</v>
      </c>
      <c r="AQ67" s="319"/>
      <c r="AR67" s="321"/>
      <c r="AS67" s="317">
        <f>AF67-AJ67</f>
        <v>0</v>
      </c>
      <c r="AT67" s="322"/>
      <c r="AU67" s="323"/>
      <c r="AV67" s="324"/>
      <c r="AW67" s="325"/>
      <c r="AX67" s="324"/>
      <c r="AY67" s="325"/>
      <c r="AZ67" s="345"/>
      <c r="BA67" s="33"/>
      <c r="BB67" s="33"/>
      <c r="BC67" s="30"/>
      <c r="BD67" s="40"/>
      <c r="BE67" s="40"/>
      <c r="BF67" s="40"/>
    </row>
    <row r="68" spans="1:58" s="30" customFormat="1" ht="21.6" customHeight="1" thickBot="1" x14ac:dyDescent="0.4">
      <c r="A68" s="219" t="s">
        <v>11</v>
      </c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2"/>
      <c r="W68" s="657">
        <f>COUNT(W57:X67)</f>
        <v>0</v>
      </c>
      <c r="X68" s="657"/>
      <c r="Y68" s="657">
        <f>COUNT(Y57:Z67)</f>
        <v>2</v>
      </c>
      <c r="Z68" s="657"/>
      <c r="AA68" s="657">
        <f>COUNT(AA57:AB67)</f>
        <v>0</v>
      </c>
      <c r="AB68" s="657"/>
      <c r="AC68" s="658">
        <f>SUM(AC57:AE67)</f>
        <v>48</v>
      </c>
      <c r="AD68" s="658"/>
      <c r="AE68" s="659"/>
      <c r="AF68" s="660">
        <f>SUM(AF57:AI67)</f>
        <v>1440</v>
      </c>
      <c r="AG68" s="661"/>
      <c r="AH68" s="661"/>
      <c r="AI68" s="661"/>
      <c r="AJ68" s="646">
        <f>SUM(AJ57:AK67)</f>
        <v>216</v>
      </c>
      <c r="AK68" s="642"/>
      <c r="AL68" s="642">
        <f>SUM(AL57:AM67)</f>
        <v>108</v>
      </c>
      <c r="AM68" s="642"/>
      <c r="AN68" s="643">
        <f>SUM(AN57:AP67)</f>
        <v>108</v>
      </c>
      <c r="AO68" s="643"/>
      <c r="AP68" s="643"/>
      <c r="AQ68" s="644">
        <f>SUM(AQ57:AR67)</f>
        <v>0</v>
      </c>
      <c r="AR68" s="645"/>
      <c r="AS68" s="646">
        <f>SUM(AS57:AT67)</f>
        <v>1224</v>
      </c>
      <c r="AT68" s="642"/>
      <c r="AU68" s="647">
        <f>SUM(AU57:AV67)</f>
        <v>18</v>
      </c>
      <c r="AV68" s="648"/>
      <c r="AW68" s="648">
        <f>SUM(AW57:AX67)</f>
        <v>15</v>
      </c>
      <c r="AX68" s="648"/>
      <c r="AY68" s="648">
        <f>SUM(AY57:AZ67)</f>
        <v>15</v>
      </c>
      <c r="AZ68" s="662"/>
      <c r="BA68" s="33"/>
      <c r="BB68" s="33"/>
      <c r="BD68" s="31"/>
      <c r="BE68" s="31"/>
      <c r="BF68" s="31"/>
    </row>
    <row r="69" spans="1:58" s="30" customFormat="1" ht="21.6" customHeight="1" thickTop="1" thickBot="1" x14ac:dyDescent="0.4">
      <c r="A69" s="116" t="s">
        <v>163</v>
      </c>
      <c r="B69" s="138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8"/>
      <c r="W69" s="285">
        <f>W55+W68</f>
        <v>2</v>
      </c>
      <c r="X69" s="285"/>
      <c r="Y69" s="285">
        <f>Y55+Y68</f>
        <v>4</v>
      </c>
      <c r="Z69" s="285"/>
      <c r="AA69" s="285">
        <f>AA55+AA68</f>
        <v>0</v>
      </c>
      <c r="AB69" s="285"/>
      <c r="AC69" s="329">
        <f>AC55+AC68</f>
        <v>60</v>
      </c>
      <c r="AD69" s="329"/>
      <c r="AE69" s="437"/>
      <c r="AF69" s="438">
        <f>AF55+AF68</f>
        <v>1800</v>
      </c>
      <c r="AG69" s="335"/>
      <c r="AH69" s="335"/>
      <c r="AI69" s="335"/>
      <c r="AJ69" s="332">
        <f>AJ55+AJ68</f>
        <v>312</v>
      </c>
      <c r="AK69" s="327"/>
      <c r="AL69" s="332">
        <f>AL55+AL68</f>
        <v>144</v>
      </c>
      <c r="AM69" s="327"/>
      <c r="AN69" s="413">
        <f>AN55+AN68</f>
        <v>168</v>
      </c>
      <c r="AO69" s="413"/>
      <c r="AP69" s="413"/>
      <c r="AQ69" s="414">
        <f>AQ55+AQ68</f>
        <v>0</v>
      </c>
      <c r="AR69" s="415"/>
      <c r="AS69" s="332">
        <f>AS55+AS68</f>
        <v>1488</v>
      </c>
      <c r="AT69" s="328"/>
      <c r="AU69" s="416">
        <f>AU55+AU68</f>
        <v>30</v>
      </c>
      <c r="AV69" s="411"/>
      <c r="AW69" s="411">
        <f>AW55+AW68</f>
        <v>15</v>
      </c>
      <c r="AX69" s="411"/>
      <c r="AY69" s="411">
        <f>AY55+AY68</f>
        <v>15</v>
      </c>
      <c r="AZ69" s="412"/>
      <c r="BA69" s="33"/>
      <c r="BB69" s="33"/>
      <c r="BD69" s="31"/>
      <c r="BE69" s="31"/>
      <c r="BF69" s="31"/>
    </row>
    <row r="70" spans="1:58" s="30" customFormat="1" ht="25.5" customHeight="1" thickTop="1" thickBot="1" x14ac:dyDescent="0.4">
      <c r="A70" s="137" t="s">
        <v>132</v>
      </c>
      <c r="B70" s="136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76"/>
      <c r="AV70" s="176"/>
      <c r="AW70" s="176"/>
      <c r="AX70" s="176"/>
      <c r="AY70" s="176"/>
      <c r="AZ70" s="177"/>
      <c r="BA70" s="44"/>
      <c r="BB70" s="44"/>
      <c r="BD70" s="31"/>
      <c r="BE70" s="31"/>
      <c r="BF70" s="31"/>
    </row>
    <row r="71" spans="1:58" s="46" customFormat="1" ht="21" customHeight="1" thickTop="1" thickBot="1" x14ac:dyDescent="0.4">
      <c r="A71" s="110" t="s">
        <v>153</v>
      </c>
      <c r="B71" s="47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2"/>
      <c r="BA71" s="48"/>
      <c r="BB71" s="48"/>
      <c r="BC71" s="30"/>
      <c r="BD71" s="47"/>
      <c r="BE71" s="47"/>
      <c r="BF71" s="47"/>
    </row>
    <row r="72" spans="1:58" s="30" customFormat="1" ht="24" customHeight="1" thickTop="1" x14ac:dyDescent="0.35">
      <c r="A72" s="135" t="s">
        <v>148</v>
      </c>
      <c r="B72" s="134"/>
      <c r="C72" s="444"/>
      <c r="D72" s="444"/>
      <c r="E72" s="444"/>
      <c r="F72" s="444"/>
      <c r="G72" s="444"/>
      <c r="H72" s="444"/>
      <c r="I72" s="444"/>
      <c r="J72" s="444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  <c r="X72" s="445"/>
      <c r="Y72" s="446"/>
      <c r="Z72" s="446"/>
      <c r="AA72" s="447"/>
      <c r="AB72" s="447"/>
      <c r="AC72" s="249">
        <f t="shared" ref="AC72:AC77" si="6">AU72+AW72+AY72</f>
        <v>15</v>
      </c>
      <c r="AD72" s="249"/>
      <c r="AE72" s="250"/>
      <c r="AF72" s="425">
        <f t="shared" ref="AF72:AF77" si="7">AC72*30</f>
        <v>450</v>
      </c>
      <c r="AG72" s="426"/>
      <c r="AH72" s="426"/>
      <c r="AI72" s="427"/>
      <c r="AJ72" s="400">
        <f t="shared" ref="AJ72:AJ77" si="8">AL72+AN72+AQ72</f>
        <v>120</v>
      </c>
      <c r="AK72" s="405"/>
      <c r="AL72" s="430">
        <f t="shared" ref="AL72:AL77" si="9">AC72*4</f>
        <v>60</v>
      </c>
      <c r="AM72" s="430"/>
      <c r="AN72" s="255">
        <f t="shared" ref="AN72:AN77" si="10">AC72*4</f>
        <v>60</v>
      </c>
      <c r="AO72" s="255"/>
      <c r="AP72" s="255"/>
      <c r="AQ72" s="417"/>
      <c r="AR72" s="418"/>
      <c r="AS72" s="420">
        <f t="shared" ref="AS72:AS77" si="11">AF72-AJ72</f>
        <v>330</v>
      </c>
      <c r="AT72" s="421"/>
      <c r="AU72" s="419"/>
      <c r="AV72" s="391"/>
      <c r="AW72" s="391">
        <v>15</v>
      </c>
      <c r="AX72" s="391"/>
      <c r="AY72" s="391"/>
      <c r="AZ72" s="424"/>
      <c r="BA72" s="33"/>
      <c r="BB72" s="33"/>
      <c r="BD72" s="31"/>
      <c r="BE72" s="31"/>
      <c r="BF72" s="31"/>
    </row>
    <row r="73" spans="1:58" s="30" customFormat="1" ht="21.6" customHeight="1" thickBot="1" x14ac:dyDescent="0.4">
      <c r="A73" s="148" t="s">
        <v>148</v>
      </c>
      <c r="B73" s="147"/>
      <c r="C73" s="242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4"/>
      <c r="W73" s="406"/>
      <c r="X73" s="406"/>
      <c r="Y73" s="405"/>
      <c r="Z73" s="405"/>
      <c r="AA73" s="390"/>
      <c r="AB73" s="390"/>
      <c r="AC73" s="249">
        <f t="shared" si="6"/>
        <v>15</v>
      </c>
      <c r="AD73" s="249"/>
      <c r="AE73" s="250"/>
      <c r="AF73" s="400">
        <f t="shared" si="7"/>
        <v>450</v>
      </c>
      <c r="AG73" s="405"/>
      <c r="AH73" s="405"/>
      <c r="AI73" s="401"/>
      <c r="AJ73" s="400">
        <f t="shared" si="8"/>
        <v>120</v>
      </c>
      <c r="AK73" s="401"/>
      <c r="AL73" s="254">
        <f t="shared" si="9"/>
        <v>60</v>
      </c>
      <c r="AM73" s="254"/>
      <c r="AN73" s="255">
        <f t="shared" si="10"/>
        <v>60</v>
      </c>
      <c r="AO73" s="255"/>
      <c r="AP73" s="255"/>
      <c r="AQ73" s="423"/>
      <c r="AR73" s="403"/>
      <c r="AS73" s="359">
        <f t="shared" si="11"/>
        <v>330</v>
      </c>
      <c r="AT73" s="390"/>
      <c r="AU73" s="363"/>
      <c r="AV73" s="364"/>
      <c r="AW73" s="364"/>
      <c r="AX73" s="364"/>
      <c r="AY73" s="364">
        <v>15</v>
      </c>
      <c r="AZ73" s="422"/>
      <c r="BA73" s="33"/>
      <c r="BB73" s="33"/>
      <c r="BD73" s="31"/>
      <c r="BE73" s="31"/>
      <c r="BF73" s="45"/>
    </row>
    <row r="74" spans="1:58" s="30" customFormat="1" ht="21.6" hidden="1" customHeight="1" x14ac:dyDescent="0.35">
      <c r="A74" s="148" t="s">
        <v>17</v>
      </c>
      <c r="B74" s="147"/>
      <c r="C74" s="242" t="s">
        <v>114</v>
      </c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4"/>
      <c r="W74" s="407"/>
      <c r="X74" s="408"/>
      <c r="Y74" s="409"/>
      <c r="Z74" s="409"/>
      <c r="AA74" s="410"/>
      <c r="AB74" s="410"/>
      <c r="AC74" s="249">
        <f t="shared" si="6"/>
        <v>0</v>
      </c>
      <c r="AD74" s="249"/>
      <c r="AE74" s="250"/>
      <c r="AF74" s="400">
        <f t="shared" si="7"/>
        <v>0</v>
      </c>
      <c r="AG74" s="405"/>
      <c r="AH74" s="405"/>
      <c r="AI74" s="401"/>
      <c r="AJ74" s="400">
        <f t="shared" si="8"/>
        <v>0</v>
      </c>
      <c r="AK74" s="401"/>
      <c r="AL74" s="254">
        <f t="shared" si="9"/>
        <v>0</v>
      </c>
      <c r="AM74" s="254"/>
      <c r="AN74" s="255">
        <f t="shared" si="10"/>
        <v>0</v>
      </c>
      <c r="AO74" s="255"/>
      <c r="AP74" s="255"/>
      <c r="AQ74" s="365"/>
      <c r="AR74" s="366"/>
      <c r="AS74" s="359">
        <f t="shared" si="11"/>
        <v>0</v>
      </c>
      <c r="AT74" s="390"/>
      <c r="AU74" s="363"/>
      <c r="AV74" s="364"/>
      <c r="AW74" s="364"/>
      <c r="AX74" s="364"/>
      <c r="AY74" s="364"/>
      <c r="AZ74" s="422"/>
      <c r="BA74" s="33"/>
      <c r="BB74" s="33"/>
      <c r="BD74" s="31"/>
      <c r="BE74" s="31"/>
      <c r="BF74" s="31"/>
    </row>
    <row r="75" spans="1:58" s="30" customFormat="1" ht="21.6" hidden="1" customHeight="1" x14ac:dyDescent="0.35">
      <c r="A75" s="148" t="s">
        <v>98</v>
      </c>
      <c r="B75" s="147"/>
      <c r="C75" s="242" t="s">
        <v>115</v>
      </c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4"/>
      <c r="W75" s="245"/>
      <c r="X75" s="246"/>
      <c r="Y75" s="247"/>
      <c r="Z75" s="247"/>
      <c r="AA75" s="248"/>
      <c r="AB75" s="248"/>
      <c r="AC75" s="249">
        <f t="shared" si="6"/>
        <v>0</v>
      </c>
      <c r="AD75" s="249"/>
      <c r="AE75" s="250"/>
      <c r="AF75" s="251">
        <f t="shared" si="7"/>
        <v>0</v>
      </c>
      <c r="AG75" s="252"/>
      <c r="AH75" s="252"/>
      <c r="AI75" s="253"/>
      <c r="AJ75" s="251">
        <f t="shared" si="8"/>
        <v>0</v>
      </c>
      <c r="AK75" s="253"/>
      <c r="AL75" s="254">
        <f t="shared" si="9"/>
        <v>0</v>
      </c>
      <c r="AM75" s="254"/>
      <c r="AN75" s="255">
        <f t="shared" si="10"/>
        <v>0</v>
      </c>
      <c r="AO75" s="255"/>
      <c r="AP75" s="255"/>
      <c r="AQ75" s="369"/>
      <c r="AR75" s="370"/>
      <c r="AS75" s="367">
        <f t="shared" si="11"/>
        <v>0</v>
      </c>
      <c r="AT75" s="368"/>
      <c r="AU75" s="371"/>
      <c r="AV75" s="240"/>
      <c r="AW75" s="240"/>
      <c r="AX75" s="240"/>
      <c r="AY75" s="240"/>
      <c r="AZ75" s="241"/>
      <c r="BA75" s="33"/>
      <c r="BB75" s="33"/>
      <c r="BD75" s="31"/>
      <c r="BE75" s="31"/>
      <c r="BF75" s="31"/>
    </row>
    <row r="76" spans="1:58" s="30" customFormat="1" ht="21.6" hidden="1" customHeight="1" x14ac:dyDescent="0.35">
      <c r="A76" s="148" t="s">
        <v>98</v>
      </c>
      <c r="B76" s="147"/>
      <c r="C76" s="242" t="s">
        <v>116</v>
      </c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4"/>
      <c r="W76" s="245"/>
      <c r="X76" s="246"/>
      <c r="Y76" s="247"/>
      <c r="Z76" s="247"/>
      <c r="AA76" s="248"/>
      <c r="AB76" s="248"/>
      <c r="AC76" s="249">
        <f t="shared" si="6"/>
        <v>0</v>
      </c>
      <c r="AD76" s="249"/>
      <c r="AE76" s="250"/>
      <c r="AF76" s="251">
        <f t="shared" si="7"/>
        <v>0</v>
      </c>
      <c r="AG76" s="252"/>
      <c r="AH76" s="252"/>
      <c r="AI76" s="253"/>
      <c r="AJ76" s="251">
        <f t="shared" si="8"/>
        <v>0</v>
      </c>
      <c r="AK76" s="253"/>
      <c r="AL76" s="254">
        <f t="shared" si="9"/>
        <v>0</v>
      </c>
      <c r="AM76" s="254"/>
      <c r="AN76" s="255">
        <f t="shared" si="10"/>
        <v>0</v>
      </c>
      <c r="AO76" s="255"/>
      <c r="AP76" s="255"/>
      <c r="AQ76" s="369"/>
      <c r="AR76" s="370"/>
      <c r="AS76" s="367">
        <f t="shared" si="11"/>
        <v>0</v>
      </c>
      <c r="AT76" s="368"/>
      <c r="AU76" s="371"/>
      <c r="AV76" s="240"/>
      <c r="AW76" s="240"/>
      <c r="AX76" s="240"/>
      <c r="AY76" s="240"/>
      <c r="AZ76" s="241"/>
      <c r="BA76" s="33"/>
      <c r="BB76" s="33"/>
      <c r="BD76" s="31"/>
      <c r="BE76" s="31"/>
      <c r="BF76" s="31"/>
    </row>
    <row r="77" spans="1:58" s="30" customFormat="1" ht="20.25" hidden="1" customHeight="1" thickBot="1" x14ac:dyDescent="0.4">
      <c r="A77" s="148" t="s">
        <v>99</v>
      </c>
      <c r="B77" s="147"/>
      <c r="C77" s="242" t="s">
        <v>129</v>
      </c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4"/>
      <c r="W77" s="380"/>
      <c r="X77" s="381"/>
      <c r="Y77" s="382"/>
      <c r="Z77" s="381"/>
      <c r="AA77" s="382"/>
      <c r="AB77" s="383"/>
      <c r="AC77" s="249">
        <f t="shared" si="6"/>
        <v>0</v>
      </c>
      <c r="AD77" s="249"/>
      <c r="AE77" s="250"/>
      <c r="AF77" s="384">
        <f t="shared" si="7"/>
        <v>0</v>
      </c>
      <c r="AG77" s="385"/>
      <c r="AH77" s="385"/>
      <c r="AI77" s="386"/>
      <c r="AJ77" s="392">
        <f t="shared" si="8"/>
        <v>0</v>
      </c>
      <c r="AK77" s="393"/>
      <c r="AL77" s="394">
        <f t="shared" si="9"/>
        <v>0</v>
      </c>
      <c r="AM77" s="395"/>
      <c r="AN77" s="396">
        <f t="shared" si="10"/>
        <v>0</v>
      </c>
      <c r="AO77" s="378"/>
      <c r="AP77" s="359"/>
      <c r="AQ77" s="397"/>
      <c r="AR77" s="398"/>
      <c r="AS77" s="384">
        <f t="shared" si="11"/>
        <v>0</v>
      </c>
      <c r="AT77" s="383"/>
      <c r="AU77" s="399"/>
      <c r="AV77" s="388"/>
      <c r="AW77" s="387"/>
      <c r="AX77" s="388"/>
      <c r="AY77" s="387"/>
      <c r="AZ77" s="389"/>
      <c r="BA77" s="33"/>
      <c r="BB77" s="33"/>
      <c r="BD77" s="31"/>
      <c r="BE77" s="31"/>
      <c r="BF77" s="45"/>
    </row>
    <row r="78" spans="1:58" s="30" customFormat="1" ht="21" customHeight="1" thickTop="1" thickBot="1" x14ac:dyDescent="0.45">
      <c r="A78" s="116" t="s">
        <v>163</v>
      </c>
      <c r="B78" s="136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285">
        <f>COUNT(W72:X77)</f>
        <v>0</v>
      </c>
      <c r="X78" s="286"/>
      <c r="Y78" s="285">
        <f>COUNT(Y72:Z77)</f>
        <v>0</v>
      </c>
      <c r="Z78" s="286"/>
      <c r="AA78" s="285">
        <f>COUNT(AA72:AB77)</f>
        <v>0</v>
      </c>
      <c r="AB78" s="286"/>
      <c r="AC78" s="326">
        <f>SUM(AC72:AE77)</f>
        <v>30</v>
      </c>
      <c r="AD78" s="327"/>
      <c r="AE78" s="328"/>
      <c r="AF78" s="329">
        <f>SUM(AF72:AI77)</f>
        <v>900</v>
      </c>
      <c r="AG78" s="330"/>
      <c r="AH78" s="330"/>
      <c r="AI78" s="331"/>
      <c r="AJ78" s="332">
        <f>SUM(AJ72:AK77)</f>
        <v>240</v>
      </c>
      <c r="AK78" s="327"/>
      <c r="AL78" s="332">
        <f>SUM(AL72:AM77)</f>
        <v>120</v>
      </c>
      <c r="AM78" s="327"/>
      <c r="AN78" s="355">
        <f>SUM(AN72:AP77)</f>
        <v>120</v>
      </c>
      <c r="AO78" s="355"/>
      <c r="AP78" s="355" t="e">
        <f>#REF!+#REF!</f>
        <v>#REF!</v>
      </c>
      <c r="AQ78" s="327">
        <f>SUM(AQ72:AR77)</f>
        <v>0</v>
      </c>
      <c r="AR78" s="335"/>
      <c r="AS78" s="327">
        <f>SUM(AS72:AT77)</f>
        <v>660</v>
      </c>
      <c r="AT78" s="335"/>
      <c r="AU78" s="334">
        <f>SUM(AU72:AV77)</f>
        <v>0</v>
      </c>
      <c r="AV78" s="334"/>
      <c r="AW78" s="334">
        <f>SUM(AW72:AX77)</f>
        <v>15</v>
      </c>
      <c r="AX78" s="334"/>
      <c r="AY78" s="334">
        <f>SUM(AY72:AZ77)</f>
        <v>15</v>
      </c>
      <c r="AZ78" s="334"/>
      <c r="BA78" s="33"/>
      <c r="BB78" s="33"/>
      <c r="BD78" s="31"/>
      <c r="BE78" s="31"/>
      <c r="BF78" s="31"/>
    </row>
    <row r="79" spans="1:58" s="30" customFormat="1" ht="21" customHeight="1" thickTop="1" thickBot="1" x14ac:dyDescent="0.4">
      <c r="A79" s="231"/>
      <c r="B79" s="232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4" t="s">
        <v>117</v>
      </c>
      <c r="W79" s="279">
        <f>W69+W78</f>
        <v>2</v>
      </c>
      <c r="X79" s="280"/>
      <c r="Y79" s="279">
        <f>Y69+Y78</f>
        <v>4</v>
      </c>
      <c r="Z79" s="280"/>
      <c r="AA79" s="279">
        <f>AA69+AA78</f>
        <v>0</v>
      </c>
      <c r="AB79" s="280"/>
      <c r="AC79" s="281">
        <f>AC69+AC78</f>
        <v>90</v>
      </c>
      <c r="AD79" s="275"/>
      <c r="AE79" s="282"/>
      <c r="AF79" s="283">
        <f>AF69+AF78</f>
        <v>2700</v>
      </c>
      <c r="AG79" s="284"/>
      <c r="AH79" s="284"/>
      <c r="AI79" s="284"/>
      <c r="AJ79" s="272">
        <f>AJ69+AJ78</f>
        <v>552</v>
      </c>
      <c r="AK79" s="273"/>
      <c r="AL79" s="272">
        <f>AL69+AL78</f>
        <v>264</v>
      </c>
      <c r="AM79" s="273"/>
      <c r="AN79" s="274">
        <f>AN69+AN78</f>
        <v>288</v>
      </c>
      <c r="AO79" s="275"/>
      <c r="AP79" s="275"/>
      <c r="AQ79" s="276">
        <f>AQ69+AQ78</f>
        <v>0</v>
      </c>
      <c r="AR79" s="273"/>
      <c r="AS79" s="277">
        <f>AS69+AS78</f>
        <v>2148</v>
      </c>
      <c r="AT79" s="278"/>
      <c r="AU79" s="261">
        <f>AU69+AU78</f>
        <v>30</v>
      </c>
      <c r="AV79" s="262"/>
      <c r="AW79" s="261">
        <f>AW69+AW78</f>
        <v>30</v>
      </c>
      <c r="AX79" s="262"/>
      <c r="AY79" s="261">
        <f>AY69+AY78</f>
        <v>30</v>
      </c>
      <c r="AZ79" s="262"/>
      <c r="BA79" s="38"/>
      <c r="BB79" s="38"/>
      <c r="BD79" s="31"/>
      <c r="BE79" s="31"/>
      <c r="BF79" s="31"/>
    </row>
    <row r="80" spans="1:58" s="30" customFormat="1" ht="21" hidden="1" customHeight="1" thickTop="1" thickBot="1" x14ac:dyDescent="0.4">
      <c r="A80" s="142"/>
      <c r="B80" s="31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22"/>
      <c r="X80" s="122"/>
      <c r="Y80" s="122"/>
      <c r="Z80" s="122"/>
      <c r="AA80" s="122"/>
      <c r="AB80" s="122"/>
      <c r="AC80" s="123"/>
      <c r="AD80" s="123"/>
      <c r="AE80" s="123"/>
      <c r="AF80" s="124"/>
      <c r="AG80" s="125"/>
      <c r="AH80" s="125"/>
      <c r="AI80" s="125"/>
      <c r="AJ80" s="122"/>
      <c r="AK80" s="122"/>
      <c r="AL80" s="122"/>
      <c r="AM80" s="122"/>
      <c r="AN80" s="126"/>
      <c r="AO80" s="126"/>
      <c r="AP80" s="126"/>
      <c r="AQ80" s="37"/>
      <c r="AR80" s="37"/>
      <c r="AS80" s="123"/>
      <c r="AT80" s="127" t="s">
        <v>10</v>
      </c>
      <c r="AU80" s="263">
        <v>16</v>
      </c>
      <c r="AV80" s="264"/>
      <c r="AW80" s="264">
        <v>16</v>
      </c>
      <c r="AX80" s="264"/>
      <c r="AY80" s="264">
        <v>16</v>
      </c>
      <c r="AZ80" s="265"/>
      <c r="BA80" s="33"/>
      <c r="BB80" s="33"/>
      <c r="BC80" s="36"/>
      <c r="BD80" s="36"/>
      <c r="BE80" s="31"/>
      <c r="BF80" s="31"/>
    </row>
    <row r="81" spans="1:60" s="30" customFormat="1" ht="18.75" customHeight="1" thickTop="1" x14ac:dyDescent="0.35">
      <c r="A81" s="141"/>
      <c r="B81" s="270" t="s">
        <v>9</v>
      </c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70"/>
      <c r="AS81" s="270"/>
      <c r="AT81" s="270"/>
      <c r="AU81" s="271">
        <f>COUNTIF($W50:$X54,1)+COUNTIF($W57:$X67,1)+COUNTIF($W72:$X77,1)</f>
        <v>2</v>
      </c>
      <c r="AV81" s="268"/>
      <c r="AW81" s="268">
        <f>COUNTIF($W50:$X54,2)+COUNTIF($W57:$X67,2)+COUNTIF($W72:$X77,2)</f>
        <v>0</v>
      </c>
      <c r="AX81" s="268"/>
      <c r="AY81" s="268">
        <f>COUNTIF($W50:$X54,3)+COUNTIF($W57:$X67,3)+COUNTIF($W72:$X77,3)</f>
        <v>0</v>
      </c>
      <c r="AZ81" s="269"/>
      <c r="BA81" s="33"/>
      <c r="BB81" s="33"/>
      <c r="BC81" s="32"/>
      <c r="BD81" s="32"/>
      <c r="BE81" s="31"/>
      <c r="BF81" s="31"/>
    </row>
    <row r="82" spans="1:60" s="30" customFormat="1" ht="18.75" customHeight="1" x14ac:dyDescent="0.35">
      <c r="A82" s="149"/>
      <c r="B82" s="289" t="s">
        <v>8</v>
      </c>
      <c r="C82" s="289"/>
      <c r="D82" s="289"/>
      <c r="E82" s="289"/>
      <c r="F82" s="289"/>
      <c r="G82" s="289"/>
      <c r="H82" s="289"/>
      <c r="I82" s="289"/>
      <c r="J82" s="289"/>
      <c r="K82" s="289"/>
      <c r="L82" s="289"/>
      <c r="M82" s="289"/>
      <c r="N82" s="289"/>
      <c r="O82" s="289"/>
      <c r="P82" s="289"/>
      <c r="Q82" s="289"/>
      <c r="R82" s="289"/>
      <c r="S82" s="289"/>
      <c r="T82" s="289"/>
      <c r="U82" s="289"/>
      <c r="V82" s="289"/>
      <c r="W82" s="289"/>
      <c r="X82" s="289"/>
      <c r="Y82" s="289"/>
      <c r="Z82" s="289"/>
      <c r="AA82" s="289"/>
      <c r="AB82" s="289"/>
      <c r="AC82" s="289"/>
      <c r="AD82" s="289"/>
      <c r="AE82" s="289"/>
      <c r="AF82" s="289"/>
      <c r="AG82" s="289"/>
      <c r="AH82" s="289"/>
      <c r="AI82" s="289"/>
      <c r="AJ82" s="289"/>
      <c r="AK82" s="289"/>
      <c r="AL82" s="289"/>
      <c r="AM82" s="289"/>
      <c r="AN82" s="289"/>
      <c r="AO82" s="289"/>
      <c r="AP82" s="289"/>
      <c r="AQ82" s="289"/>
      <c r="AR82" s="289"/>
      <c r="AS82" s="289"/>
      <c r="AT82" s="289"/>
      <c r="AU82" s="290">
        <f>COUNTIF($Y50:$Z54,1)+COUNTIF($Y57:$Z67,1)+COUNTIF($Y72:$Z77,1)</f>
        <v>2</v>
      </c>
      <c r="AV82" s="266"/>
      <c r="AW82" s="266">
        <f>COUNTIF($Y50:$Z54,2)+COUNTIF($Y57:$Z67,2)+COUNTIF($Y72:$Z77,2)</f>
        <v>1</v>
      </c>
      <c r="AX82" s="266"/>
      <c r="AY82" s="266">
        <f>COUNTIF($Y50:$Z54,2)+COUNTIF($Y57:$Z67,2)+COUNTIF($Y72:$Z77,2)</f>
        <v>1</v>
      </c>
      <c r="AZ82" s="267"/>
      <c r="BA82" s="33"/>
      <c r="BB82" s="33"/>
      <c r="BC82" s="32"/>
      <c r="BD82" s="32"/>
      <c r="BE82" s="31"/>
      <c r="BF82" s="31"/>
    </row>
    <row r="83" spans="1:60" s="30" customFormat="1" ht="18.75" customHeight="1" x14ac:dyDescent="0.35">
      <c r="A83" s="149"/>
      <c r="B83" s="289" t="s">
        <v>7</v>
      </c>
      <c r="C83" s="289"/>
      <c r="D83" s="289"/>
      <c r="E83" s="289"/>
      <c r="F83" s="289"/>
      <c r="G83" s="289"/>
      <c r="H83" s="289"/>
      <c r="I83" s="289"/>
      <c r="J83" s="289"/>
      <c r="K83" s="289"/>
      <c r="L83" s="289"/>
      <c r="M83" s="289"/>
      <c r="N83" s="289"/>
      <c r="O83" s="289"/>
      <c r="P83" s="289"/>
      <c r="Q83" s="289"/>
      <c r="R83" s="289"/>
      <c r="S83" s="289"/>
      <c r="T83" s="289"/>
      <c r="U83" s="289"/>
      <c r="V83" s="289"/>
      <c r="W83" s="289"/>
      <c r="X83" s="289"/>
      <c r="Y83" s="289"/>
      <c r="Z83" s="289"/>
      <c r="AA83" s="289"/>
      <c r="AB83" s="289"/>
      <c r="AC83" s="289"/>
      <c r="AD83" s="289"/>
      <c r="AE83" s="289"/>
      <c r="AF83" s="289"/>
      <c r="AG83" s="289"/>
      <c r="AH83" s="289"/>
      <c r="AI83" s="289"/>
      <c r="AJ83" s="289"/>
      <c r="AK83" s="289"/>
      <c r="AL83" s="289"/>
      <c r="AM83" s="289"/>
      <c r="AN83" s="289"/>
      <c r="AO83" s="289"/>
      <c r="AP83" s="289"/>
      <c r="AQ83" s="289"/>
      <c r="AR83" s="289"/>
      <c r="AS83" s="289"/>
      <c r="AT83" s="289"/>
      <c r="AU83" s="290">
        <f>COUNTIF($AA50:$AB54,1)+COUNTIF($AA57:$AB63,1)+COUNTIF($AA72:$AB77,1)</f>
        <v>0</v>
      </c>
      <c r="AV83" s="266"/>
      <c r="AW83" s="266">
        <f>COUNTIF($AA50:$AB54,1)+COUNTIF($AA57:$AB63,1)+COUNTIF($AA72:$AB77,1)</f>
        <v>0</v>
      </c>
      <c r="AX83" s="266"/>
      <c r="AY83" s="266">
        <f>COUNTIF($AA50:$AB54,3)+COUNTIF($AA57:$AB67,3)+COUNTIF($AA72:$AB77,3)</f>
        <v>0</v>
      </c>
      <c r="AZ83" s="267"/>
      <c r="BA83" s="33"/>
      <c r="BB83" s="33"/>
      <c r="BC83" s="32"/>
      <c r="BD83" s="32"/>
      <c r="BE83" s="31"/>
      <c r="BF83" s="31"/>
    </row>
    <row r="84" spans="1:60" s="30" customFormat="1" ht="18.75" customHeight="1" thickBot="1" x14ac:dyDescent="0.4">
      <c r="A84" s="150"/>
      <c r="B84" s="291" t="s">
        <v>165</v>
      </c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2">
        <f>COUNTA(AU50:AV54,AU57:AV67,AU72:AV77)</f>
        <v>6</v>
      </c>
      <c r="AV84" s="293"/>
      <c r="AW84" s="293">
        <f>COUNTA(AW50:AX54,AW57:AX67,AW72:AX77)</f>
        <v>4</v>
      </c>
      <c r="AX84" s="293"/>
      <c r="AY84" s="293">
        <f>COUNTA(AY50:AZ54,AY57:AZ67,AY72:AZ77)</f>
        <v>4</v>
      </c>
      <c r="AZ84" s="294"/>
      <c r="BA84" s="33"/>
      <c r="BB84" s="33"/>
      <c r="BC84" s="32"/>
      <c r="BD84" s="32"/>
      <c r="BE84" s="31"/>
      <c r="BF84" s="31"/>
    </row>
    <row r="85" spans="1:60" s="30" customFormat="1" ht="18.75" customHeight="1" thickTop="1" x14ac:dyDescent="0.35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4"/>
      <c r="AV85" s="34"/>
      <c r="AW85" s="34"/>
      <c r="AX85" s="34"/>
      <c r="AY85" s="34"/>
      <c r="AZ85" s="34"/>
      <c r="BA85" s="34"/>
      <c r="BB85" s="34"/>
      <c r="BC85" s="33"/>
      <c r="BD85" s="33"/>
      <c r="BE85" s="32"/>
      <c r="BF85" s="32"/>
      <c r="BG85" s="31"/>
      <c r="BH85" s="31"/>
    </row>
    <row r="86" spans="1:60" s="27" customFormat="1" ht="24.9" customHeight="1" x14ac:dyDescent="0.3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9"/>
      <c r="AP86" s="29"/>
      <c r="AQ86" s="29"/>
      <c r="AR86" s="29"/>
      <c r="AS86" s="29"/>
      <c r="AT86" s="29"/>
      <c r="BC86" s="28"/>
      <c r="BD86" s="28"/>
      <c r="BE86" s="28"/>
      <c r="BF86" s="28"/>
      <c r="BG86" s="28"/>
      <c r="BH86" s="28"/>
    </row>
    <row r="87" spans="1:60" ht="24.9" customHeight="1" x14ac:dyDescent="0.25"/>
    <row r="88" spans="1:60" s="27" customFormat="1" ht="24.9" customHeight="1" x14ac:dyDescent="0.4">
      <c r="B88" s="28"/>
      <c r="C88" s="209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8"/>
      <c r="AG88" s="28"/>
      <c r="AH88" s="28"/>
      <c r="AI88" s="28"/>
      <c r="AJ88" s="28"/>
      <c r="AK88" s="28"/>
      <c r="AL88" s="28"/>
      <c r="AM88" s="28"/>
      <c r="AN88" s="28"/>
      <c r="AO88" s="29"/>
      <c r="AP88" s="29"/>
      <c r="AQ88" s="29"/>
      <c r="AR88" s="29"/>
      <c r="AS88" s="29"/>
      <c r="AT88" s="29"/>
      <c r="BC88" s="28"/>
      <c r="BD88" s="28"/>
      <c r="BE88" s="28"/>
      <c r="BF88" s="28"/>
      <c r="BG88" s="28"/>
      <c r="BH88" s="28"/>
    </row>
    <row r="89" spans="1:60" s="27" customFormat="1" ht="24.9" customHeight="1" x14ac:dyDescent="0.4">
      <c r="B89" s="28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8"/>
      <c r="AG89" s="28"/>
      <c r="AH89" s="28"/>
      <c r="AI89" s="28"/>
      <c r="AJ89" s="28"/>
      <c r="AK89" s="28"/>
      <c r="AL89" s="28"/>
      <c r="AM89" s="28"/>
      <c r="AN89" s="28"/>
      <c r="AO89" s="29"/>
      <c r="AP89" s="29"/>
      <c r="AQ89" s="29"/>
      <c r="AR89" s="29"/>
      <c r="AS89" s="29"/>
      <c r="AT89" s="29"/>
      <c r="BC89" s="28"/>
      <c r="BD89" s="28"/>
      <c r="BE89" s="28"/>
      <c r="BF89" s="28"/>
      <c r="BG89" s="28"/>
      <c r="BH89" s="28"/>
    </row>
    <row r="90" spans="1:60" ht="24.9" customHeight="1" x14ac:dyDescent="0.45">
      <c r="C90" s="211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</row>
    <row r="91" spans="1:60" s="27" customFormat="1" ht="24.9" customHeight="1" x14ac:dyDescent="0.4">
      <c r="B91" s="28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8"/>
      <c r="AG91" s="28"/>
      <c r="AH91" s="28"/>
      <c r="AI91" s="28"/>
      <c r="AJ91" s="28"/>
      <c r="AK91" s="28"/>
      <c r="AL91" s="28"/>
      <c r="AM91" s="28"/>
      <c r="AN91" s="28"/>
      <c r="AO91" s="29"/>
      <c r="AP91" s="29"/>
      <c r="AQ91" s="29"/>
      <c r="AR91" s="29"/>
      <c r="AS91" s="29"/>
      <c r="AT91" s="29"/>
      <c r="BC91" s="28"/>
      <c r="BD91" s="28"/>
      <c r="BE91" s="28"/>
      <c r="BF91" s="28"/>
      <c r="BG91" s="28"/>
      <c r="BH91" s="28"/>
    </row>
    <row r="92" spans="1:60" ht="24.9" customHeight="1" x14ac:dyDescent="0.4"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</row>
    <row r="93" spans="1:60" s="27" customFormat="1" ht="24.9" customHeight="1" x14ac:dyDescent="0.4">
      <c r="B93" s="28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8"/>
      <c r="AG93" s="28"/>
      <c r="AH93" s="28"/>
      <c r="AI93" s="28"/>
      <c r="AJ93" s="28"/>
      <c r="AK93" s="28"/>
      <c r="AL93" s="28"/>
      <c r="AM93" s="28"/>
      <c r="AN93" s="28"/>
      <c r="AO93" s="29"/>
      <c r="AP93" s="29"/>
      <c r="AQ93" s="29"/>
      <c r="AR93" s="29"/>
      <c r="AS93" s="29"/>
      <c r="AT93" s="29"/>
      <c r="BC93" s="28"/>
      <c r="BD93" s="28"/>
      <c r="BE93" s="28"/>
      <c r="BF93" s="28"/>
      <c r="BG93" s="28"/>
      <c r="BH93" s="28"/>
    </row>
    <row r="94" spans="1:60" ht="24.9" customHeight="1" x14ac:dyDescent="0.4"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</row>
    <row r="95" spans="1:60" s="27" customFormat="1" ht="24.9" customHeight="1" x14ac:dyDescent="0.4">
      <c r="B95" s="28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8"/>
      <c r="AG95" s="28"/>
      <c r="AH95" s="28"/>
      <c r="AI95" s="28"/>
      <c r="AJ95" s="28"/>
      <c r="AK95" s="28"/>
      <c r="AL95" s="28"/>
      <c r="AM95" s="28"/>
      <c r="AN95" s="28"/>
      <c r="AO95" s="29"/>
      <c r="AP95" s="29"/>
      <c r="AQ95" s="29"/>
      <c r="AR95" s="29"/>
      <c r="AS95" s="29"/>
      <c r="AT95" s="29"/>
      <c r="BC95" s="28"/>
      <c r="BD95" s="28"/>
      <c r="BE95" s="28"/>
      <c r="BF95" s="28"/>
      <c r="BG95" s="28"/>
      <c r="BH95" s="28"/>
    </row>
    <row r="96" spans="1:60" ht="24.9" customHeight="1" x14ac:dyDescent="0.4"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</row>
    <row r="97" spans="1:66" s="27" customFormat="1" ht="24.9" customHeight="1" x14ac:dyDescent="0.4">
      <c r="B97" s="28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8"/>
      <c r="AG97" s="28"/>
      <c r="AH97" s="28"/>
      <c r="AI97" s="28"/>
      <c r="AJ97" s="28"/>
      <c r="AK97" s="28"/>
      <c r="AL97" s="28"/>
      <c r="AM97" s="28"/>
      <c r="AN97" s="28"/>
      <c r="AO97" s="29"/>
      <c r="AP97" s="29"/>
      <c r="AQ97" s="29"/>
      <c r="AR97" s="29"/>
      <c r="AS97" s="29"/>
      <c r="AT97" s="29"/>
      <c r="BC97" s="28"/>
      <c r="BD97" s="28"/>
      <c r="BE97" s="28"/>
      <c r="BF97" s="28"/>
      <c r="BG97" s="28"/>
      <c r="BH97" s="28"/>
    </row>
    <row r="98" spans="1:66" ht="24.9" customHeight="1" x14ac:dyDescent="0.4"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</row>
    <row r="99" spans="1:66" customFormat="1" ht="61.8" customHeight="1" x14ac:dyDescent="0.25">
      <c r="A99" s="239"/>
      <c r="B99" s="295" t="s">
        <v>154</v>
      </c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105"/>
      <c r="AZ99" s="105"/>
      <c r="BA99" s="105"/>
    </row>
    <row r="100" spans="1:66" customFormat="1" ht="24.9" customHeight="1" x14ac:dyDescent="0.25">
      <c r="A100" s="239"/>
      <c r="B100" s="296" t="s">
        <v>155</v>
      </c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105"/>
      <c r="AZ100" s="105"/>
      <c r="BA100" s="105"/>
    </row>
    <row r="101" spans="1:66" s="6" customFormat="1" ht="24.75" customHeight="1" x14ac:dyDescent="0.25"/>
    <row r="102" spans="1:66" s="15" customFormat="1" ht="22.8" x14ac:dyDescent="0.4">
      <c r="B102" s="10"/>
      <c r="C102" s="23" t="s">
        <v>6</v>
      </c>
      <c r="D102" s="20"/>
      <c r="E102" s="10"/>
      <c r="F102" s="10"/>
      <c r="H102" s="10"/>
      <c r="I102" s="10"/>
      <c r="J102" s="10"/>
      <c r="K102" s="26"/>
      <c r="L102" s="26"/>
      <c r="M102" s="26"/>
      <c r="N102" s="26"/>
      <c r="O102" s="26"/>
      <c r="P102" s="26"/>
      <c r="Q102" s="22"/>
      <c r="R102" s="22"/>
      <c r="S102" s="20"/>
      <c r="T102" s="26"/>
      <c r="U102" s="26"/>
      <c r="V102" s="26"/>
      <c r="W102" s="26"/>
      <c r="X102" s="23" t="s">
        <v>5</v>
      </c>
      <c r="Y102" s="26"/>
      <c r="Z102" s="25"/>
      <c r="AA102" s="20"/>
      <c r="AB102" s="20"/>
      <c r="AC102" s="10"/>
      <c r="AD102" s="10"/>
      <c r="AF102" s="10"/>
      <c r="AG102" s="10"/>
      <c r="AH102" s="10"/>
      <c r="AI102" s="10"/>
      <c r="AJ102" s="10"/>
      <c r="AN102" s="20"/>
      <c r="AO102" s="24"/>
      <c r="AP102" s="20"/>
      <c r="AR102" s="23" t="s">
        <v>5</v>
      </c>
      <c r="AS102" s="10"/>
      <c r="AT102" s="10"/>
      <c r="AU102" s="10"/>
      <c r="AV102" s="10"/>
      <c r="AW102" s="10"/>
      <c r="AX102" s="10"/>
      <c r="AY102" s="10"/>
      <c r="AZ102" s="10"/>
      <c r="BA102" s="10"/>
    </row>
    <row r="103" spans="1:66" s="15" customFormat="1" ht="28.5" customHeight="1" x14ac:dyDescent="0.4">
      <c r="B103" s="10"/>
      <c r="C103" s="23" t="s">
        <v>88</v>
      </c>
      <c r="D103" s="20"/>
      <c r="E103" s="10"/>
      <c r="F103" s="10"/>
      <c r="H103" s="10"/>
      <c r="I103" s="10"/>
      <c r="J103" s="10"/>
      <c r="K103" s="10"/>
      <c r="L103" s="22"/>
      <c r="M103" s="22"/>
      <c r="N103" s="22"/>
      <c r="O103" s="22"/>
      <c r="P103" s="22"/>
      <c r="Q103" s="10"/>
      <c r="R103" s="10"/>
      <c r="S103" s="20"/>
      <c r="T103" s="10"/>
      <c r="U103" s="22"/>
      <c r="V103" s="22"/>
      <c r="W103" s="22"/>
      <c r="X103" s="20"/>
      <c r="Z103" s="21" t="s">
        <v>4</v>
      </c>
      <c r="AA103" s="20"/>
      <c r="AB103" s="10"/>
      <c r="AC103" s="10"/>
      <c r="AD103" s="10"/>
      <c r="AF103" s="10"/>
      <c r="AG103" s="10"/>
      <c r="AH103" s="10"/>
      <c r="AI103" s="10"/>
      <c r="AJ103" s="10"/>
      <c r="AN103" s="287" t="s">
        <v>3</v>
      </c>
      <c r="AO103" s="287"/>
      <c r="AP103" s="287"/>
      <c r="AQ103" s="287"/>
      <c r="AR103" s="287"/>
      <c r="AS103" s="287"/>
      <c r="AT103" s="287"/>
      <c r="AU103" s="287"/>
      <c r="AV103" s="287"/>
      <c r="AW103" s="287"/>
      <c r="AX103" s="287"/>
      <c r="AY103" s="287"/>
      <c r="AZ103" s="287"/>
      <c r="BA103" s="287"/>
    </row>
    <row r="104" spans="1:66" s="15" customFormat="1" ht="22.8" x14ac:dyDescent="0.4">
      <c r="B104" s="10"/>
      <c r="C104" s="19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F104" s="10"/>
      <c r="AG104" s="10"/>
      <c r="AH104" s="10"/>
      <c r="AI104" s="10"/>
      <c r="AJ104" s="10"/>
      <c r="AN104" s="11"/>
      <c r="AO104" s="11"/>
      <c r="AP104" s="11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</row>
    <row r="105" spans="1:66" s="15" customFormat="1" ht="28.5" customHeight="1" x14ac:dyDescent="0.4">
      <c r="B105" s="17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P105" s="10"/>
      <c r="Q105" s="10"/>
      <c r="R105" s="10"/>
      <c r="S105" s="11"/>
      <c r="T105" s="17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8"/>
      <c r="AF105" s="17"/>
      <c r="AG105" s="11"/>
      <c r="AH105" s="11"/>
      <c r="AI105" s="11"/>
      <c r="AJ105" s="11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6"/>
    </row>
    <row r="106" spans="1:66" ht="22.8" x14ac:dyDescent="0.4">
      <c r="B106" s="14"/>
      <c r="C106" s="10"/>
      <c r="D106" s="10"/>
      <c r="E106" s="12" t="s">
        <v>120</v>
      </c>
      <c r="F106" s="10"/>
      <c r="G106" s="10"/>
      <c r="H106" s="10"/>
      <c r="I106" s="10"/>
      <c r="J106" s="10"/>
      <c r="K106" s="10"/>
      <c r="L106" s="10"/>
      <c r="M106" s="10"/>
      <c r="P106" s="10"/>
      <c r="Q106" s="10"/>
      <c r="R106" s="10"/>
      <c r="S106" s="14"/>
      <c r="T106" s="10"/>
      <c r="U106" s="10"/>
      <c r="V106" s="10"/>
      <c r="W106" s="10"/>
      <c r="X106" s="12" t="s">
        <v>121</v>
      </c>
      <c r="Y106" s="10"/>
      <c r="Z106" s="10"/>
      <c r="AA106" s="10"/>
      <c r="AB106" s="10"/>
      <c r="AC106" s="10"/>
      <c r="AD106" s="10"/>
      <c r="AF106" s="10"/>
      <c r="AG106" s="10"/>
      <c r="AH106" s="10"/>
      <c r="AI106" s="10"/>
      <c r="AJ106" s="10"/>
      <c r="AO106" s="1"/>
      <c r="AP106" s="1"/>
      <c r="AQ106" s="13"/>
      <c r="AR106" s="13" t="s">
        <v>122</v>
      </c>
      <c r="AS106" s="13"/>
      <c r="AT106" s="1"/>
      <c r="AY106" s="1"/>
      <c r="AZ106" s="10"/>
      <c r="BA106" s="10"/>
      <c r="BB106" s="12"/>
      <c r="BC106" s="11"/>
      <c r="BD106" s="11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</row>
    <row r="107" spans="1:66" s="4" customFormat="1" ht="24.75" customHeight="1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</row>
    <row r="108" spans="1:66" s="4" customFormat="1" ht="24.75" customHeight="1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288" t="s">
        <v>123</v>
      </c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5"/>
      <c r="BB108" s="5"/>
    </row>
    <row r="109" spans="1:66" s="9" customFormat="1" ht="44.25" customHeight="1" x14ac:dyDescent="0.35">
      <c r="B109" s="9" t="s">
        <v>2</v>
      </c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8"/>
    </row>
    <row r="110" spans="1:66" s="7" customFormat="1" ht="34.5" customHeight="1" x14ac:dyDescent="0.35">
      <c r="B110" s="9" t="s">
        <v>0</v>
      </c>
      <c r="T110" s="9"/>
      <c r="AK110" s="9"/>
      <c r="AV110" s="8"/>
      <c r="AW110" s="8"/>
    </row>
    <row r="111" spans="1:66" s="6" customFormat="1" ht="24.75" customHeight="1" x14ac:dyDescent="0.25"/>
    <row r="112" spans="1:66" s="4" customFormat="1" ht="24.75" customHeight="1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</row>
  </sheetData>
  <sheetProtection selectLockedCells="1" selectUnlockedCells="1"/>
  <mergeCells count="568">
    <mergeCell ref="C51:V51"/>
    <mergeCell ref="W51:X51"/>
    <mergeCell ref="Y51:Z51"/>
    <mergeCell ref="AA51:AB51"/>
    <mergeCell ref="AC51:AE51"/>
    <mergeCell ref="AF51:AI51"/>
    <mergeCell ref="AJ51:AK51"/>
    <mergeCell ref="AL51:AM51"/>
    <mergeCell ref="AN51:AP51"/>
    <mergeCell ref="C52:V52"/>
    <mergeCell ref="W52:X52"/>
    <mergeCell ref="Y52:Z52"/>
    <mergeCell ref="AA52:AB52"/>
    <mergeCell ref="AC52:AE52"/>
    <mergeCell ref="AF52:AI52"/>
    <mergeCell ref="AJ52:AK52"/>
    <mergeCell ref="AL52:AM52"/>
    <mergeCell ref="AN52:AP52"/>
    <mergeCell ref="M5:AI5"/>
    <mergeCell ref="AP9:AY10"/>
    <mergeCell ref="AP7:AY8"/>
    <mergeCell ref="W68:X68"/>
    <mergeCell ref="Y68:Z68"/>
    <mergeCell ref="AA68:AB68"/>
    <mergeCell ref="AC68:AE68"/>
    <mergeCell ref="AF68:AI68"/>
    <mergeCell ref="AJ68:AK68"/>
    <mergeCell ref="Q26:Q27"/>
    <mergeCell ref="AY68:AZ68"/>
    <mergeCell ref="M26:M27"/>
    <mergeCell ref="N26:N27"/>
    <mergeCell ref="O26:O27"/>
    <mergeCell ref="X25:X27"/>
    <mergeCell ref="Y25:AA25"/>
    <mergeCell ref="AO26:AO27"/>
    <mergeCell ref="AP26:AP27"/>
    <mergeCell ref="AQ26:AQ27"/>
    <mergeCell ref="AR26:AR27"/>
    <mergeCell ref="AS26:AS27"/>
    <mergeCell ref="AU26:AU27"/>
    <mergeCell ref="AT25:AT27"/>
    <mergeCell ref="AU25:AW25"/>
    <mergeCell ref="P4:AG4"/>
    <mergeCell ref="AP5:AX5"/>
    <mergeCell ref="P8:AG8"/>
    <mergeCell ref="R9:AE9"/>
    <mergeCell ref="AL68:AM68"/>
    <mergeCell ref="AN68:AP68"/>
    <mergeCell ref="AQ68:AR68"/>
    <mergeCell ref="AS68:AT68"/>
    <mergeCell ref="AU68:AV68"/>
    <mergeCell ref="AW68:AX68"/>
    <mergeCell ref="C58:V58"/>
    <mergeCell ref="W58:X58"/>
    <mergeCell ref="Y58:Z58"/>
    <mergeCell ref="AA58:AB58"/>
    <mergeCell ref="AH25:AJ25"/>
    <mergeCell ref="AK25:AK27"/>
    <mergeCell ref="AL25:AO25"/>
    <mergeCell ref="AP25:AS25"/>
    <mergeCell ref="AH26:AH27"/>
    <mergeCell ref="AI26:AI27"/>
    <mergeCell ref="AJ26:AJ27"/>
    <mergeCell ref="AL26:AL27"/>
    <mergeCell ref="AM26:AM27"/>
    <mergeCell ref="AN26:AN27"/>
    <mergeCell ref="G26:G27"/>
    <mergeCell ref="B25:E25"/>
    <mergeCell ref="F25:F27"/>
    <mergeCell ref="G25:I25"/>
    <mergeCell ref="I26:I27"/>
    <mergeCell ref="H26:H27"/>
    <mergeCell ref="AC25:AF25"/>
    <mergeCell ref="AG25:AG27"/>
    <mergeCell ref="AC26:AC27"/>
    <mergeCell ref="AD26:AD27"/>
    <mergeCell ref="AE26:AE27"/>
    <mergeCell ref="AF26:AF27"/>
    <mergeCell ref="O25:R25"/>
    <mergeCell ref="AB25:AB27"/>
    <mergeCell ref="P26:P27"/>
    <mergeCell ref="J25:J27"/>
    <mergeCell ref="K25:N25"/>
    <mergeCell ref="R26:R27"/>
    <mergeCell ref="T26:T27"/>
    <mergeCell ref="AA26:AA27"/>
    <mergeCell ref="U26:U27"/>
    <mergeCell ref="V26:V27"/>
    <mergeCell ref="W26:W27"/>
    <mergeCell ref="Y26:Y27"/>
    <mergeCell ref="BA26:BA27"/>
    <mergeCell ref="AT29:BA29"/>
    <mergeCell ref="AX25:AX27"/>
    <mergeCell ref="A30:E31"/>
    <mergeCell ref="F30:F31"/>
    <mergeCell ref="G30:L31"/>
    <mergeCell ref="M30:M31"/>
    <mergeCell ref="N30:Q31"/>
    <mergeCell ref="R30:R31"/>
    <mergeCell ref="S30:W31"/>
    <mergeCell ref="X30:X31"/>
    <mergeCell ref="Y30:AC31"/>
    <mergeCell ref="AD30:AD31"/>
    <mergeCell ref="AE30:AI31"/>
    <mergeCell ref="AJ30:AJ31"/>
    <mergeCell ref="AK30:AN31"/>
    <mergeCell ref="AO30:AO31"/>
    <mergeCell ref="AP30:AT31"/>
    <mergeCell ref="AU30:AU31"/>
    <mergeCell ref="A26:A27"/>
    <mergeCell ref="B26:B27"/>
    <mergeCell ref="C26:C27"/>
    <mergeCell ref="D26:D27"/>
    <mergeCell ref="E26:E27"/>
    <mergeCell ref="H35:J35"/>
    <mergeCell ref="K35:L35"/>
    <mergeCell ref="M35:N35"/>
    <mergeCell ref="O35:P35"/>
    <mergeCell ref="AW34:AX34"/>
    <mergeCell ref="Q35:R35"/>
    <mergeCell ref="V35:AC35"/>
    <mergeCell ref="AY34:AZ34"/>
    <mergeCell ref="AV26:AV27"/>
    <mergeCell ref="AW26:AW27"/>
    <mergeCell ref="AY26:AY27"/>
    <mergeCell ref="AZ26:AZ27"/>
    <mergeCell ref="Z26:Z27"/>
    <mergeCell ref="S25:S27"/>
    <mergeCell ref="T25:W25"/>
    <mergeCell ref="K26:K27"/>
    <mergeCell ref="L26:L27"/>
    <mergeCell ref="AV37:AW37"/>
    <mergeCell ref="AX37:AY37"/>
    <mergeCell ref="AZ37:BA37"/>
    <mergeCell ref="AL36:AV36"/>
    <mergeCell ref="AW36:AX36"/>
    <mergeCell ref="AY36:AZ36"/>
    <mergeCell ref="BA36:BB36"/>
    <mergeCell ref="AC37:AD37"/>
    <mergeCell ref="B34:D34"/>
    <mergeCell ref="E34:G34"/>
    <mergeCell ref="H34:J34"/>
    <mergeCell ref="K34:L34"/>
    <mergeCell ref="M34:N34"/>
    <mergeCell ref="AF34:AG34"/>
    <mergeCell ref="AH34:AI34"/>
    <mergeCell ref="AW35:AX35"/>
    <mergeCell ref="AY35:AZ35"/>
    <mergeCell ref="AD35:AE35"/>
    <mergeCell ref="AF35:AG35"/>
    <mergeCell ref="AH35:AI35"/>
    <mergeCell ref="AL35:AV35"/>
    <mergeCell ref="AL34:AV34"/>
    <mergeCell ref="B35:D35"/>
    <mergeCell ref="E35:G35"/>
    <mergeCell ref="AF36:AG36"/>
    <mergeCell ref="AH36:AI36"/>
    <mergeCell ref="BA34:BB34"/>
    <mergeCell ref="O34:P34"/>
    <mergeCell ref="Q34:R34"/>
    <mergeCell ref="V34:AC34"/>
    <mergeCell ref="AD34:AE34"/>
    <mergeCell ref="AV30:BA31"/>
    <mergeCell ref="BA35:BB35"/>
    <mergeCell ref="O36:P36"/>
    <mergeCell ref="Q36:R36"/>
    <mergeCell ref="B36:D36"/>
    <mergeCell ref="E36:G36"/>
    <mergeCell ref="H36:J36"/>
    <mergeCell ref="K36:L36"/>
    <mergeCell ref="M36:N36"/>
    <mergeCell ref="V36:AC36"/>
    <mergeCell ref="AS40:AT46"/>
    <mergeCell ref="AU40:AZ40"/>
    <mergeCell ref="AJ41:AK46"/>
    <mergeCell ref="AL41:AM46"/>
    <mergeCell ref="AN41:AP46"/>
    <mergeCell ref="AQ41:AR46"/>
    <mergeCell ref="AU45:AZ46"/>
    <mergeCell ref="AC40:AE46"/>
    <mergeCell ref="AF40:AI46"/>
    <mergeCell ref="AU41:AV41"/>
    <mergeCell ref="AW41:AX41"/>
    <mergeCell ref="AY41:AZ41"/>
    <mergeCell ref="AU42:AZ43"/>
    <mergeCell ref="AU44:AV44"/>
    <mergeCell ref="AW44:AX44"/>
    <mergeCell ref="AY44:AZ44"/>
    <mergeCell ref="AJ40:AR40"/>
    <mergeCell ref="AD36:AE36"/>
    <mergeCell ref="W41:X46"/>
    <mergeCell ref="Y41:Z46"/>
    <mergeCell ref="AA41:AB46"/>
    <mergeCell ref="AE37:AF37"/>
    <mergeCell ref="AG37:AH37"/>
    <mergeCell ref="A40:B46"/>
    <mergeCell ref="C40:V46"/>
    <mergeCell ref="W40:AB40"/>
    <mergeCell ref="A47:B47"/>
    <mergeCell ref="C47:V47"/>
    <mergeCell ref="W47:X47"/>
    <mergeCell ref="Y47:Z47"/>
    <mergeCell ref="AA47:AB47"/>
    <mergeCell ref="AC47:AE47"/>
    <mergeCell ref="AF47:AI47"/>
    <mergeCell ref="B37:D37"/>
    <mergeCell ref="E37:G37"/>
    <mergeCell ref="H37:J37"/>
    <mergeCell ref="K37:L37"/>
    <mergeCell ref="M37:N37"/>
    <mergeCell ref="O37:P37"/>
    <mergeCell ref="Q37:R37"/>
    <mergeCell ref="AJ47:AK47"/>
    <mergeCell ref="AL47:AM47"/>
    <mergeCell ref="AN47:AP47"/>
    <mergeCell ref="AQ47:AR47"/>
    <mergeCell ref="AS47:AT47"/>
    <mergeCell ref="AU47:AV47"/>
    <mergeCell ref="AW47:AX47"/>
    <mergeCell ref="AY47:AZ47"/>
    <mergeCell ref="AW53:AX53"/>
    <mergeCell ref="AY53:AZ53"/>
    <mergeCell ref="AQ52:AR52"/>
    <mergeCell ref="AS52:AT52"/>
    <mergeCell ref="AU52:AV52"/>
    <mergeCell ref="AW52:AX52"/>
    <mergeCell ref="AY52:AZ52"/>
    <mergeCell ref="AQ51:AR51"/>
    <mergeCell ref="AS51:AT51"/>
    <mergeCell ref="AU51:AV51"/>
    <mergeCell ref="AW51:AX51"/>
    <mergeCell ref="AY51:AZ51"/>
    <mergeCell ref="C50:V50"/>
    <mergeCell ref="W50:X50"/>
    <mergeCell ref="Y50:Z50"/>
    <mergeCell ref="AA50:AB50"/>
    <mergeCell ref="AC50:AE50"/>
    <mergeCell ref="AF50:AI50"/>
    <mergeCell ref="AJ50:AK50"/>
    <mergeCell ref="AL50:AM50"/>
    <mergeCell ref="AN50:AP50"/>
    <mergeCell ref="AW54:AX54"/>
    <mergeCell ref="AY54:AZ54"/>
    <mergeCell ref="C54:V54"/>
    <mergeCell ref="W54:X54"/>
    <mergeCell ref="Y54:Z54"/>
    <mergeCell ref="AA54:AB54"/>
    <mergeCell ref="AC54:AE54"/>
    <mergeCell ref="AQ50:AR50"/>
    <mergeCell ref="AS50:AT50"/>
    <mergeCell ref="AU50:AV50"/>
    <mergeCell ref="AW50:AX50"/>
    <mergeCell ref="AY50:AZ50"/>
    <mergeCell ref="C53:V53"/>
    <mergeCell ref="W53:X53"/>
    <mergeCell ref="Y53:Z53"/>
    <mergeCell ref="AA53:AB53"/>
    <mergeCell ref="AC53:AE53"/>
    <mergeCell ref="AF53:AI53"/>
    <mergeCell ref="AJ53:AK53"/>
    <mergeCell ref="AL53:AM53"/>
    <mergeCell ref="AN53:AP53"/>
    <mergeCell ref="AQ53:AR53"/>
    <mergeCell ref="AS53:AT53"/>
    <mergeCell ref="AU53:AV53"/>
    <mergeCell ref="AN54:AP54"/>
    <mergeCell ref="AQ54:AR54"/>
    <mergeCell ref="AS54:AT54"/>
    <mergeCell ref="AN55:AP55"/>
    <mergeCell ref="AQ55:AR55"/>
    <mergeCell ref="AS55:AT55"/>
    <mergeCell ref="AU55:AV55"/>
    <mergeCell ref="AF54:AI54"/>
    <mergeCell ref="AJ54:AK54"/>
    <mergeCell ref="AL54:AM54"/>
    <mergeCell ref="AU54:AV54"/>
    <mergeCell ref="AW55:AX55"/>
    <mergeCell ref="W55:X55"/>
    <mergeCell ref="Y55:Z55"/>
    <mergeCell ref="AA55:AB55"/>
    <mergeCell ref="AC55:AE55"/>
    <mergeCell ref="AF55:AI55"/>
    <mergeCell ref="AJ55:AK55"/>
    <mergeCell ref="AY55:AZ55"/>
    <mergeCell ref="W57:X57"/>
    <mergeCell ref="Y57:Z57"/>
    <mergeCell ref="AA57:AB57"/>
    <mergeCell ref="AC57:AE57"/>
    <mergeCell ref="AF57:AI57"/>
    <mergeCell ref="AJ57:AK57"/>
    <mergeCell ref="AL57:AM57"/>
    <mergeCell ref="AN57:AP57"/>
    <mergeCell ref="AL55:AM55"/>
    <mergeCell ref="AU57:AV57"/>
    <mergeCell ref="AW57:AX57"/>
    <mergeCell ref="AY57:AZ57"/>
    <mergeCell ref="AQ57:AR57"/>
    <mergeCell ref="AS57:AT57"/>
    <mergeCell ref="AF58:AI58"/>
    <mergeCell ref="AJ58:AK58"/>
    <mergeCell ref="AQ63:AR63"/>
    <mergeCell ref="AS63:AT63"/>
    <mergeCell ref="AU63:AV63"/>
    <mergeCell ref="AW63:AX63"/>
    <mergeCell ref="AY63:AZ63"/>
    <mergeCell ref="C57:V57"/>
    <mergeCell ref="W63:X63"/>
    <mergeCell ref="Y63:Z63"/>
    <mergeCell ref="AA63:AB63"/>
    <mergeCell ref="AC63:AE63"/>
    <mergeCell ref="C62:V62"/>
    <mergeCell ref="W62:X62"/>
    <mergeCell ref="Y62:Z62"/>
    <mergeCell ref="AA62:AB62"/>
    <mergeCell ref="AN63:AP63"/>
    <mergeCell ref="AS58:AT58"/>
    <mergeCell ref="AU58:AV58"/>
    <mergeCell ref="AU60:AV60"/>
    <mergeCell ref="AS62:AT62"/>
    <mergeCell ref="AU62:AV62"/>
    <mergeCell ref="AW62:AX62"/>
    <mergeCell ref="AY62:AZ62"/>
    <mergeCell ref="AF72:AI72"/>
    <mergeCell ref="C63:V63"/>
    <mergeCell ref="AL72:AM72"/>
    <mergeCell ref="AJ69:AK69"/>
    <mergeCell ref="AL69:AM69"/>
    <mergeCell ref="AF63:AI63"/>
    <mergeCell ref="AJ63:AK63"/>
    <mergeCell ref="AL63:AM63"/>
    <mergeCell ref="W69:X69"/>
    <mergeCell ref="Y69:Z69"/>
    <mergeCell ref="AA69:AB69"/>
    <mergeCell ref="AC69:AE69"/>
    <mergeCell ref="AF69:AI69"/>
    <mergeCell ref="AJ72:AK72"/>
    <mergeCell ref="W67:X67"/>
    <mergeCell ref="AF67:AI67"/>
    <mergeCell ref="C67:V67"/>
    <mergeCell ref="C72:V72"/>
    <mergeCell ref="W72:X72"/>
    <mergeCell ref="Y72:Z72"/>
    <mergeCell ref="AA72:AB72"/>
    <mergeCell ref="AC72:AE72"/>
    <mergeCell ref="AW69:AX69"/>
    <mergeCell ref="AY69:AZ69"/>
    <mergeCell ref="AN69:AP69"/>
    <mergeCell ref="AQ69:AR69"/>
    <mergeCell ref="AS69:AT69"/>
    <mergeCell ref="AU69:AV69"/>
    <mergeCell ref="AQ72:AR72"/>
    <mergeCell ref="AU72:AV72"/>
    <mergeCell ref="AJ74:AK74"/>
    <mergeCell ref="AS72:AT72"/>
    <mergeCell ref="AL74:AM74"/>
    <mergeCell ref="AJ73:AK73"/>
    <mergeCell ref="AL73:AM73"/>
    <mergeCell ref="AN72:AP72"/>
    <mergeCell ref="AU74:AV74"/>
    <mergeCell ref="AW74:AX74"/>
    <mergeCell ref="AY74:AZ74"/>
    <mergeCell ref="AW73:AX73"/>
    <mergeCell ref="AY73:AZ73"/>
    <mergeCell ref="AN73:AP73"/>
    <mergeCell ref="AQ73:AR73"/>
    <mergeCell ref="AS73:AT73"/>
    <mergeCell ref="AY72:AZ72"/>
    <mergeCell ref="C73:V73"/>
    <mergeCell ref="W73:X73"/>
    <mergeCell ref="Y73:Z73"/>
    <mergeCell ref="AA73:AB73"/>
    <mergeCell ref="AC73:AE73"/>
    <mergeCell ref="C74:V74"/>
    <mergeCell ref="W74:X74"/>
    <mergeCell ref="Y74:Z74"/>
    <mergeCell ref="AA74:AB74"/>
    <mergeCell ref="AC74:AE74"/>
    <mergeCell ref="W76:X76"/>
    <mergeCell ref="Y76:Z76"/>
    <mergeCell ref="AA76:AB76"/>
    <mergeCell ref="AC76:AE76"/>
    <mergeCell ref="AF76:AI76"/>
    <mergeCell ref="AL58:AM58"/>
    <mergeCell ref="AN58:AP58"/>
    <mergeCell ref="AQ58:AR58"/>
    <mergeCell ref="AC59:AE59"/>
    <mergeCell ref="AF59:AI59"/>
    <mergeCell ref="AJ59:AK59"/>
    <mergeCell ref="AJ76:AK76"/>
    <mergeCell ref="AL76:AM76"/>
    <mergeCell ref="AN76:AP76"/>
    <mergeCell ref="AQ76:AR76"/>
    <mergeCell ref="AJ61:AK61"/>
    <mergeCell ref="AL61:AM61"/>
    <mergeCell ref="AJ60:AK60"/>
    <mergeCell ref="AL60:AM60"/>
    <mergeCell ref="AN60:AP60"/>
    <mergeCell ref="AQ60:AR60"/>
    <mergeCell ref="W66:X66"/>
    <mergeCell ref="AF73:AI73"/>
    <mergeCell ref="AF74:AI74"/>
    <mergeCell ref="AW76:AX76"/>
    <mergeCell ref="AU76:AV76"/>
    <mergeCell ref="AW58:AX58"/>
    <mergeCell ref="AY58:AZ58"/>
    <mergeCell ref="C59:V59"/>
    <mergeCell ref="W59:X59"/>
    <mergeCell ref="Y59:Z59"/>
    <mergeCell ref="AA59:AB59"/>
    <mergeCell ref="AL59:AM59"/>
    <mergeCell ref="AN59:AP59"/>
    <mergeCell ref="AQ59:AR59"/>
    <mergeCell ref="AC58:AE58"/>
    <mergeCell ref="AJ62:AK62"/>
    <mergeCell ref="AL62:AM62"/>
    <mergeCell ref="AN62:AP62"/>
    <mergeCell ref="AQ62:AR62"/>
    <mergeCell ref="C60:V60"/>
    <mergeCell ref="W60:X60"/>
    <mergeCell ref="Y60:Z60"/>
    <mergeCell ref="AA60:AB60"/>
    <mergeCell ref="AC60:AE60"/>
    <mergeCell ref="AF60:AI60"/>
    <mergeCell ref="AS60:AT60"/>
    <mergeCell ref="C76:V76"/>
    <mergeCell ref="C77:V77"/>
    <mergeCell ref="W77:X77"/>
    <mergeCell ref="Y77:Z77"/>
    <mergeCell ref="AA77:AB77"/>
    <mergeCell ref="AC77:AE77"/>
    <mergeCell ref="AF77:AI77"/>
    <mergeCell ref="AW77:AX77"/>
    <mergeCell ref="AY77:AZ77"/>
    <mergeCell ref="AS59:AT59"/>
    <mergeCell ref="AU59:AV59"/>
    <mergeCell ref="AW59:AX59"/>
    <mergeCell ref="AY59:AZ59"/>
    <mergeCell ref="AY76:AZ76"/>
    <mergeCell ref="AS74:AT74"/>
    <mergeCell ref="AU73:AV73"/>
    <mergeCell ref="AW72:AX72"/>
    <mergeCell ref="AJ77:AK77"/>
    <mergeCell ref="AL77:AM77"/>
    <mergeCell ref="AN77:AP77"/>
    <mergeCell ref="AQ77:AR77"/>
    <mergeCell ref="AS77:AT77"/>
    <mergeCell ref="AU77:AV77"/>
    <mergeCell ref="AC62:AE62"/>
    <mergeCell ref="AF62:AI62"/>
    <mergeCell ref="AW61:AX61"/>
    <mergeCell ref="AY61:AZ61"/>
    <mergeCell ref="AW60:AX60"/>
    <mergeCell ref="AY60:AZ60"/>
    <mergeCell ref="C61:V61"/>
    <mergeCell ref="W61:X61"/>
    <mergeCell ref="Y61:Z61"/>
    <mergeCell ref="AA61:AB61"/>
    <mergeCell ref="AC61:AE61"/>
    <mergeCell ref="AF61:AI61"/>
    <mergeCell ref="AQ78:AR78"/>
    <mergeCell ref="AU65:AV65"/>
    <mergeCell ref="AQ66:AR66"/>
    <mergeCell ref="AN61:AP61"/>
    <mergeCell ref="AQ61:AR61"/>
    <mergeCell ref="AS61:AT61"/>
    <mergeCell ref="AU61:AV61"/>
    <mergeCell ref="AQ74:AR74"/>
    <mergeCell ref="AN74:AP74"/>
    <mergeCell ref="AS76:AT76"/>
    <mergeCell ref="AQ75:AR75"/>
    <mergeCell ref="AS75:AT75"/>
    <mergeCell ref="AU75:AV75"/>
    <mergeCell ref="AC78:AE78"/>
    <mergeCell ref="AF78:AI78"/>
    <mergeCell ref="AJ78:AK78"/>
    <mergeCell ref="AK19:AZ23"/>
    <mergeCell ref="Y79:Z79"/>
    <mergeCell ref="AA79:AB79"/>
    <mergeCell ref="AW78:AX78"/>
    <mergeCell ref="AY78:AZ78"/>
    <mergeCell ref="AL78:AM78"/>
    <mergeCell ref="AS78:AT78"/>
    <mergeCell ref="AU78:AV78"/>
    <mergeCell ref="AY65:AZ65"/>
    <mergeCell ref="Y66:Z66"/>
    <mergeCell ref="AA66:AB66"/>
    <mergeCell ref="AC66:AE66"/>
    <mergeCell ref="AF66:AI66"/>
    <mergeCell ref="AY67:AZ67"/>
    <mergeCell ref="AY66:AZ66"/>
    <mergeCell ref="AJ66:AK66"/>
    <mergeCell ref="AU66:AV66"/>
    <mergeCell ref="Y67:Z67"/>
    <mergeCell ref="AA67:AB67"/>
    <mergeCell ref="AC67:AE67"/>
    <mergeCell ref="AN78:AP78"/>
    <mergeCell ref="Y78:Z78"/>
    <mergeCell ref="AJ65:AK65"/>
    <mergeCell ref="W65:X65"/>
    <mergeCell ref="AA65:AB65"/>
    <mergeCell ref="AC65:AE65"/>
    <mergeCell ref="AF65:AI65"/>
    <mergeCell ref="AW65:AX65"/>
    <mergeCell ref="AL65:AM65"/>
    <mergeCell ref="AN65:AP65"/>
    <mergeCell ref="AQ65:AR65"/>
    <mergeCell ref="AS65:AT65"/>
    <mergeCell ref="AN67:AP67"/>
    <mergeCell ref="AL66:AM66"/>
    <mergeCell ref="AN66:AP66"/>
    <mergeCell ref="AS66:AT66"/>
    <mergeCell ref="AJ67:AK67"/>
    <mergeCell ref="AL67:AM67"/>
    <mergeCell ref="AW66:AX66"/>
    <mergeCell ref="AQ67:AR67"/>
    <mergeCell ref="AS67:AT67"/>
    <mergeCell ref="AU67:AV67"/>
    <mergeCell ref="AW67:AX67"/>
    <mergeCell ref="AA78:AB78"/>
    <mergeCell ref="AW75:AX75"/>
    <mergeCell ref="AN103:BA103"/>
    <mergeCell ref="AI108:AZ108"/>
    <mergeCell ref="B82:AT82"/>
    <mergeCell ref="AU82:AV82"/>
    <mergeCell ref="AW82:AX82"/>
    <mergeCell ref="AY82:AZ82"/>
    <mergeCell ref="B83:AT83"/>
    <mergeCell ref="AU83:AV83"/>
    <mergeCell ref="B84:AT84"/>
    <mergeCell ref="AU84:AV84"/>
    <mergeCell ref="AW84:AX84"/>
    <mergeCell ref="AY84:AZ84"/>
    <mergeCell ref="B99:AX99"/>
    <mergeCell ref="B100:AX100"/>
    <mergeCell ref="AQ3:AY3"/>
    <mergeCell ref="AQ1:AY1"/>
    <mergeCell ref="AQ2:AY2"/>
    <mergeCell ref="AY79:AZ79"/>
    <mergeCell ref="AU80:AV80"/>
    <mergeCell ref="AW80:AX80"/>
    <mergeCell ref="AY80:AZ80"/>
    <mergeCell ref="AW83:AX83"/>
    <mergeCell ref="AY83:AZ83"/>
    <mergeCell ref="AW81:AX81"/>
    <mergeCell ref="AY81:AZ81"/>
    <mergeCell ref="B81:AT81"/>
    <mergeCell ref="AU81:AV81"/>
    <mergeCell ref="AL79:AM79"/>
    <mergeCell ref="AN79:AP79"/>
    <mergeCell ref="AQ79:AR79"/>
    <mergeCell ref="AS79:AT79"/>
    <mergeCell ref="AU79:AV79"/>
    <mergeCell ref="AW79:AX79"/>
    <mergeCell ref="W79:X79"/>
    <mergeCell ref="AC79:AE79"/>
    <mergeCell ref="AF79:AI79"/>
    <mergeCell ref="AJ79:AK79"/>
    <mergeCell ref="W78:X78"/>
    <mergeCell ref="AY75:AZ75"/>
    <mergeCell ref="C75:V75"/>
    <mergeCell ref="W75:X75"/>
    <mergeCell ref="Y75:Z75"/>
    <mergeCell ref="AA75:AB75"/>
    <mergeCell ref="AC75:AE75"/>
    <mergeCell ref="AF75:AI75"/>
    <mergeCell ref="AJ75:AK75"/>
    <mergeCell ref="AL75:AM75"/>
    <mergeCell ref="AN75:AP75"/>
  </mergeCells>
  <phoneticPr fontId="56" type="noConversion"/>
  <conditionalFormatting sqref="W78:AB78">
    <cfRule type="cellIs" dxfId="11" priority="11" stopIfTrue="1" operator="equal">
      <formula>0</formula>
    </cfRule>
  </conditionalFormatting>
  <conditionalFormatting sqref="AU84:AZ84">
    <cfRule type="cellIs" dxfId="10" priority="7" operator="greaterThan">
      <formula>8</formula>
    </cfRule>
  </conditionalFormatting>
  <conditionalFormatting sqref="A11:XFD11 AS13:IV14 AN13:AQ14 AT15:IV15 AN15:AR15 AS16:IV16 AN16:AQ16 AQ17:IV17 AN17:AO17 A24:XFD24 BA19:IV23 A20:AJ23 A19:AK19 AN18:IV18 A14:AL15 A18:AL18 L16:AL16 A16:J16 I12:IV12 I13:AL13 A12:F13 A17:C17 E17:AL17">
    <cfRule type="cellIs" dxfId="9" priority="6" operator="equal">
      <formula>0</formula>
    </cfRule>
  </conditionalFormatting>
  <conditionalFormatting sqref="A99 AY99:XFD99">
    <cfRule type="cellIs" dxfId="8" priority="3" operator="equal">
      <formula>0</formula>
    </cfRule>
  </conditionalFormatting>
  <conditionalFormatting sqref="B99">
    <cfRule type="cellIs" dxfId="7" priority="2" operator="equal">
      <formula>0</formula>
    </cfRule>
  </conditionalFormatting>
  <conditionalFormatting sqref="A100:B100 AY100:XFD100">
    <cfRule type="cellIs" dxfId="6" priority="1" operator="equal">
      <formula>0</formula>
    </cfRule>
  </conditionalFormatting>
  <printOptions horizontalCentered="1"/>
  <pageMargins left="0.78740157480314965" right="0.19685039370078741" top="0.19685039370078741" bottom="0.15748031496062992" header="0.19685039370078741" footer="0.15748031496062992"/>
  <pageSetup paperSize="9" scale="38" firstPageNumber="0" fitToHeight="2" orientation="portrait" r:id="rId1"/>
  <headerFooter alignWithMargins="0"/>
  <rowBreaks count="1" manualBreakCount="1">
    <brk id="94" max="5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W117"/>
  <sheetViews>
    <sheetView view="pageBreakPreview" topLeftCell="A63" zoomScale="70" zoomScaleNormal="73" zoomScaleSheetLayoutView="70" workbookViewId="0">
      <selection activeCell="Q86" sqref="Q86"/>
    </sheetView>
  </sheetViews>
  <sheetFormatPr defaultColWidth="9.109375" defaultRowHeight="13.2" x14ac:dyDescent="0.25"/>
  <cols>
    <col min="1" max="1" width="7.6640625" style="1" customWidth="1"/>
    <col min="2" max="2" width="5.109375" style="1" customWidth="1"/>
    <col min="3" max="40" width="4.5546875" style="1" customWidth="1"/>
    <col min="41" max="46" width="4.5546875" style="3" customWidth="1"/>
    <col min="47" max="50" width="4.5546875" style="1" customWidth="1"/>
    <col min="51" max="52" width="4.5546875" style="3" customWidth="1"/>
    <col min="53" max="53" width="4.44140625" style="1" customWidth="1"/>
    <col min="54" max="56" width="4.5546875" style="1" hidden="1" customWidth="1"/>
    <col min="57" max="57" width="8" style="1" hidden="1" customWidth="1"/>
    <col min="58" max="58" width="5.88671875" style="2" hidden="1" customWidth="1"/>
    <col min="59" max="59" width="6.6640625" style="2" hidden="1" customWidth="1"/>
    <col min="60" max="60" width="5.6640625" style="2" hidden="1" customWidth="1"/>
    <col min="61" max="61" width="3.109375" style="1" hidden="1" customWidth="1"/>
    <col min="62" max="62" width="9.109375" style="1" hidden="1" customWidth="1"/>
    <col min="63" max="16384" width="9.109375" style="1"/>
  </cols>
  <sheetData>
    <row r="1" spans="1:65" ht="80.25" hidden="1" customHeight="1" x14ac:dyDescent="0.25">
      <c r="AQ1" s="258" t="s">
        <v>127</v>
      </c>
      <c r="AR1" s="258"/>
      <c r="AS1" s="258"/>
      <c r="AT1" s="258"/>
      <c r="AU1" s="258"/>
      <c r="AV1" s="258"/>
      <c r="AW1" s="258"/>
      <c r="AX1" s="258"/>
      <c r="AY1" s="258"/>
    </row>
    <row r="2" spans="1:65" ht="28.5" hidden="1" customHeight="1" x14ac:dyDescent="0.25">
      <c r="AQ2" s="663" t="s">
        <v>128</v>
      </c>
      <c r="AR2" s="664"/>
      <c r="AS2" s="664"/>
      <c r="AT2" s="664"/>
      <c r="AU2" s="664"/>
      <c r="AV2" s="664"/>
      <c r="AW2" s="664"/>
      <c r="AX2" s="664"/>
      <c r="AY2" s="664"/>
    </row>
    <row r="3" spans="1:65" ht="177" hidden="1" customHeight="1" x14ac:dyDescent="0.25">
      <c r="AQ3" s="256" t="s">
        <v>126</v>
      </c>
      <c r="AR3" s="257"/>
      <c r="AS3" s="257"/>
      <c r="AT3" s="257"/>
      <c r="AU3" s="257"/>
      <c r="AV3" s="257"/>
      <c r="AW3" s="257"/>
      <c r="AX3" s="257"/>
      <c r="AY3" s="257"/>
    </row>
    <row r="4" spans="1:65" s="151" customFormat="1" ht="35.1" customHeight="1" x14ac:dyDescent="0.4">
      <c r="P4" s="638" t="s">
        <v>82</v>
      </c>
      <c r="Q4" s="638"/>
      <c r="R4" s="638"/>
      <c r="S4" s="638"/>
      <c r="T4" s="638"/>
      <c r="U4" s="638"/>
      <c r="V4" s="638"/>
      <c r="W4" s="638"/>
      <c r="X4" s="638"/>
      <c r="Y4" s="638"/>
      <c r="Z4" s="638"/>
      <c r="AA4" s="638"/>
      <c r="AB4" s="638"/>
      <c r="AC4" s="638"/>
      <c r="AD4" s="638"/>
      <c r="AE4" s="638"/>
      <c r="AF4" s="638"/>
      <c r="AG4" s="638"/>
    </row>
    <row r="5" spans="1:65" s="151" customFormat="1" ht="35.1" customHeight="1" x14ac:dyDescent="0.5">
      <c r="M5" s="654" t="s">
        <v>90</v>
      </c>
      <c r="N5" s="654"/>
      <c r="O5" s="654"/>
      <c r="P5" s="654"/>
      <c r="Q5" s="654"/>
      <c r="R5" s="654"/>
      <c r="S5" s="654"/>
      <c r="T5" s="654"/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54"/>
      <c r="AP5" s="639" t="s">
        <v>91</v>
      </c>
      <c r="AQ5" s="639"/>
      <c r="AR5" s="639"/>
      <c r="AS5" s="639"/>
      <c r="AT5" s="639"/>
      <c r="AU5" s="639"/>
      <c r="AV5" s="639"/>
      <c r="AW5" s="639"/>
      <c r="AX5" s="639"/>
    </row>
    <row r="6" spans="1:65" s="151" customFormat="1" ht="35.1" customHeight="1" x14ac:dyDescent="0.25"/>
    <row r="7" spans="1:65" s="151" customFormat="1" ht="35.1" customHeight="1" x14ac:dyDescent="0.25">
      <c r="AP7" s="656" t="s">
        <v>92</v>
      </c>
      <c r="AQ7" s="656"/>
      <c r="AR7" s="656"/>
      <c r="AS7" s="656"/>
      <c r="AT7" s="656"/>
      <c r="AU7" s="656"/>
      <c r="AV7" s="656"/>
      <c r="AW7" s="656"/>
      <c r="AX7" s="656"/>
      <c r="AY7" s="656"/>
    </row>
    <row r="8" spans="1:65" s="151" customFormat="1" ht="43.5" customHeight="1" x14ac:dyDescent="0.75">
      <c r="P8" s="640" t="s">
        <v>93</v>
      </c>
      <c r="Q8" s="640"/>
      <c r="R8" s="640"/>
      <c r="S8" s="640"/>
      <c r="T8" s="640"/>
      <c r="U8" s="640"/>
      <c r="V8" s="640"/>
      <c r="W8" s="640"/>
      <c r="X8" s="640"/>
      <c r="Y8" s="640"/>
      <c r="Z8" s="640"/>
      <c r="AA8" s="640"/>
      <c r="AB8" s="640"/>
      <c r="AC8" s="640"/>
      <c r="AD8" s="640"/>
      <c r="AE8" s="640"/>
      <c r="AF8" s="640"/>
      <c r="AG8" s="640"/>
      <c r="AP8" s="656"/>
      <c r="AQ8" s="656"/>
      <c r="AR8" s="656"/>
      <c r="AS8" s="656"/>
      <c r="AT8" s="656"/>
      <c r="AU8" s="656"/>
      <c r="AV8" s="656"/>
      <c r="AW8" s="656"/>
      <c r="AX8" s="656"/>
      <c r="AY8" s="656"/>
    </row>
    <row r="9" spans="1:65" s="151" customFormat="1" ht="35.1" customHeight="1" x14ac:dyDescent="0.5">
      <c r="R9" s="641" t="s">
        <v>81</v>
      </c>
      <c r="S9" s="641"/>
      <c r="T9" s="641"/>
      <c r="U9" s="641"/>
      <c r="V9" s="641"/>
      <c r="W9" s="641"/>
      <c r="X9" s="641"/>
      <c r="Y9" s="641"/>
      <c r="Z9" s="641"/>
      <c r="AA9" s="641"/>
      <c r="AB9" s="641"/>
      <c r="AC9" s="641"/>
      <c r="AD9" s="641"/>
      <c r="AE9" s="641"/>
      <c r="AP9" s="655" t="s">
        <v>135</v>
      </c>
      <c r="AQ9" s="655"/>
      <c r="AR9" s="655"/>
      <c r="AS9" s="655"/>
      <c r="AT9" s="655"/>
      <c r="AU9" s="655"/>
      <c r="AV9" s="655"/>
      <c r="AW9" s="655"/>
      <c r="AX9" s="655"/>
      <c r="AY9" s="655"/>
    </row>
    <row r="10" spans="1:65" s="151" customFormat="1" ht="35.1" customHeight="1" x14ac:dyDescent="0.25">
      <c r="AP10" s="655"/>
      <c r="AQ10" s="655"/>
      <c r="AR10" s="655"/>
      <c r="AS10" s="655"/>
      <c r="AT10" s="655"/>
      <c r="AU10" s="655"/>
      <c r="AV10" s="655"/>
      <c r="AW10" s="655"/>
      <c r="AX10" s="655"/>
      <c r="AY10" s="655"/>
    </row>
    <row r="11" spans="1:65" customFormat="1" ht="30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5"/>
      <c r="O11" s="5"/>
      <c r="P11" s="4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4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2"/>
      <c r="AO11" s="89"/>
      <c r="AP11" s="89"/>
      <c r="AQ11" s="89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</row>
    <row r="12" spans="1:65" s="158" customFormat="1" ht="30" x14ac:dyDescent="0.5">
      <c r="A12" s="152"/>
      <c r="B12" s="230" t="s">
        <v>76</v>
      </c>
      <c r="C12" s="152"/>
      <c r="D12" s="152"/>
      <c r="E12" s="152"/>
      <c r="F12" s="152"/>
      <c r="I12" s="175"/>
      <c r="J12" s="174" t="s">
        <v>138</v>
      </c>
      <c r="K12" s="175"/>
      <c r="L12" s="90"/>
      <c r="M12" s="90"/>
      <c r="N12" s="4"/>
      <c r="O12" s="4"/>
      <c r="P12" s="103"/>
      <c r="Q12" s="103"/>
      <c r="R12" s="173"/>
      <c r="S12" s="173"/>
      <c r="T12" s="14"/>
      <c r="U12" s="173"/>
      <c r="V12" s="173"/>
      <c r="W12" s="173"/>
      <c r="X12" s="173"/>
      <c r="Y12" s="154"/>
      <c r="Z12" s="154"/>
      <c r="AA12" s="154"/>
      <c r="AB12" s="10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5"/>
      <c r="AO12" s="156"/>
      <c r="AP12" s="156"/>
      <c r="AQ12" s="156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</row>
    <row r="13" spans="1:65" s="158" customFormat="1" ht="30" x14ac:dyDescent="0.5">
      <c r="A13" s="93"/>
      <c r="B13" s="230" t="s">
        <v>75</v>
      </c>
      <c r="C13" s="93"/>
      <c r="D13" s="93"/>
      <c r="E13" s="93"/>
      <c r="F13" s="93"/>
      <c r="I13" s="170"/>
      <c r="J13" s="169" t="s">
        <v>139</v>
      </c>
      <c r="K13" s="170"/>
      <c r="L13" s="170"/>
      <c r="M13" s="170"/>
      <c r="N13" s="4"/>
      <c r="O13" s="4"/>
      <c r="P13" s="4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2"/>
      <c r="AC13" s="171"/>
      <c r="AD13" s="171"/>
      <c r="AE13" s="171"/>
      <c r="AF13" s="171"/>
      <c r="AG13" s="171"/>
      <c r="AH13" s="171"/>
      <c r="AI13" s="171"/>
      <c r="AJ13" s="171"/>
      <c r="AK13" s="101" t="s">
        <v>136</v>
      </c>
      <c r="AL13" s="171"/>
      <c r="AN13" s="5"/>
      <c r="AO13" s="184"/>
      <c r="AP13" s="99"/>
      <c r="AQ13" s="5"/>
      <c r="AR13" s="237" t="s">
        <v>124</v>
      </c>
      <c r="AS13" s="99"/>
      <c r="AT13" s="100"/>
      <c r="AU13" s="100"/>
      <c r="AV13" s="100"/>
      <c r="AW13" s="100"/>
      <c r="AX13" s="100"/>
      <c r="AY13" s="100"/>
      <c r="AZ13" s="100"/>
      <c r="BA13" s="100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</row>
    <row r="14" spans="1:65" s="158" customFormat="1" ht="28.2" x14ac:dyDescent="0.5">
      <c r="A14" s="87"/>
      <c r="B14" s="236"/>
      <c r="C14" s="87"/>
      <c r="D14" s="87"/>
      <c r="E14" s="87"/>
      <c r="F14" s="87"/>
      <c r="G14" s="87"/>
      <c r="H14" s="87"/>
      <c r="I14" s="87"/>
      <c r="J14" s="163"/>
      <c r="K14" s="87"/>
      <c r="L14" s="87"/>
      <c r="M14" s="87"/>
      <c r="N14" s="106"/>
      <c r="O14" s="106"/>
      <c r="P14" s="105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160"/>
      <c r="AC14" s="94"/>
      <c r="AD14" s="94"/>
      <c r="AE14" s="94"/>
      <c r="AF14" s="94"/>
      <c r="AG14" s="94"/>
      <c r="AH14" s="94"/>
      <c r="AI14" s="105"/>
      <c r="AJ14" s="105"/>
      <c r="AK14" s="101" t="s">
        <v>80</v>
      </c>
      <c r="AL14" s="94"/>
      <c r="AN14" s="5"/>
      <c r="AO14" s="99"/>
      <c r="AP14" s="99" t="s">
        <v>79</v>
      </c>
      <c r="AQ14" s="5"/>
      <c r="AS14" s="89"/>
      <c r="AT14" s="99"/>
      <c r="AU14" s="99"/>
      <c r="AV14" s="99"/>
      <c r="AW14" s="99"/>
      <c r="AX14" s="99"/>
      <c r="AY14" s="99"/>
      <c r="AZ14" s="99"/>
      <c r="BA14" s="99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</row>
    <row r="15" spans="1:65" s="158" customFormat="1" ht="28.2" x14ac:dyDescent="0.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106"/>
      <c r="O15" s="106"/>
      <c r="P15" s="105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160"/>
      <c r="AC15" s="94"/>
      <c r="AD15" s="94"/>
      <c r="AE15" s="94"/>
      <c r="AF15" s="94"/>
      <c r="AG15" s="94"/>
      <c r="AH15" s="94"/>
      <c r="AI15" s="105"/>
      <c r="AJ15" s="105"/>
      <c r="AK15" s="101" t="s">
        <v>94</v>
      </c>
      <c r="AL15" s="94"/>
      <c r="AN15" s="5"/>
      <c r="AO15" s="99"/>
      <c r="AP15" s="5"/>
      <c r="AQ15" s="186" t="s">
        <v>104</v>
      </c>
      <c r="AR15" s="186"/>
      <c r="AT15" s="99"/>
      <c r="AU15" s="99"/>
      <c r="AV15" s="99"/>
      <c r="AW15" s="99"/>
      <c r="AX15" s="99"/>
      <c r="AY15" s="99"/>
      <c r="AZ15" s="99"/>
      <c r="BA15" s="99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</row>
    <row r="16" spans="1:65" s="158" customFormat="1" ht="28.2" x14ac:dyDescent="0.5">
      <c r="A16" s="105"/>
      <c r="B16" s="168" t="s">
        <v>95</v>
      </c>
      <c r="C16" s="105"/>
      <c r="D16" s="105"/>
      <c r="E16" s="105"/>
      <c r="F16" s="105"/>
      <c r="G16" s="105"/>
      <c r="H16" s="105"/>
      <c r="I16" s="105"/>
      <c r="J16" s="105"/>
      <c r="L16" s="105"/>
      <c r="M16" s="105"/>
      <c r="N16" s="106"/>
      <c r="O16" s="97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87" t="s">
        <v>78</v>
      </c>
      <c r="AL16" s="105"/>
      <c r="AN16" s="98"/>
      <c r="AO16" s="99"/>
      <c r="AP16" s="167" t="s">
        <v>87</v>
      </c>
      <c r="AQ16" s="98"/>
      <c r="AS16" s="89"/>
      <c r="AT16" s="89"/>
      <c r="AU16" s="89"/>
      <c r="AV16" s="89"/>
      <c r="AW16" s="89"/>
      <c r="AX16" s="89"/>
      <c r="AY16" s="89"/>
      <c r="AZ16" s="89"/>
      <c r="BA16" s="89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</row>
    <row r="17" spans="1:65" s="158" customFormat="1" ht="28.2" x14ac:dyDescent="0.5">
      <c r="A17" s="159"/>
      <c r="B17" s="159"/>
      <c r="C17" s="159"/>
      <c r="D17" s="94" t="s">
        <v>140</v>
      </c>
      <c r="E17" s="159"/>
      <c r="F17" s="159"/>
      <c r="G17" s="159"/>
      <c r="H17" s="159"/>
      <c r="I17" s="159"/>
      <c r="J17" s="159"/>
      <c r="K17" s="159"/>
      <c r="L17" s="159"/>
      <c r="M17" s="96"/>
      <c r="N17" s="96"/>
      <c r="O17" s="162"/>
      <c r="P17" s="96"/>
      <c r="Q17" s="96"/>
      <c r="R17" s="96"/>
      <c r="S17" s="162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162"/>
      <c r="AJ17" s="162"/>
      <c r="AK17" s="187" t="s">
        <v>77</v>
      </c>
      <c r="AL17" s="96"/>
      <c r="AN17" s="167" t="s">
        <v>105</v>
      </c>
      <c r="AO17" s="188"/>
      <c r="AQ17" s="5"/>
      <c r="AR17" s="5"/>
      <c r="AS17" s="89"/>
      <c r="AT17" s="89"/>
      <c r="AU17" s="89"/>
      <c r="AV17" s="89"/>
      <c r="AW17" s="89"/>
      <c r="AX17" s="89"/>
      <c r="AY17" s="89"/>
      <c r="AZ17" s="89"/>
      <c r="BA17" s="189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</row>
    <row r="18" spans="1:65" s="158" customFormat="1" ht="28.2" x14ac:dyDescent="0.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94"/>
      <c r="O18" s="94"/>
      <c r="P18" s="105"/>
      <c r="Q18" s="161"/>
      <c r="R18" s="95"/>
      <c r="S18" s="105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105"/>
      <c r="AJ18" s="94"/>
      <c r="AK18" s="187" t="s">
        <v>96</v>
      </c>
      <c r="AL18" s="94"/>
      <c r="AN18" s="5"/>
      <c r="AO18" s="5"/>
      <c r="AP18" s="5"/>
      <c r="AQ18" s="191"/>
      <c r="AR18" s="89"/>
      <c r="AS18" s="191"/>
      <c r="AT18" s="190"/>
      <c r="AU18" s="190"/>
      <c r="AV18" s="190"/>
      <c r="AW18" s="190"/>
      <c r="AX18" s="190"/>
      <c r="AY18" s="190"/>
      <c r="AZ18" s="190"/>
      <c r="BA18" s="89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</row>
    <row r="19" spans="1:65" s="158" customFormat="1" ht="30" customHeight="1" x14ac:dyDescent="0.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94"/>
      <c r="O19" s="94"/>
      <c r="P19" s="105"/>
      <c r="Q19" s="105"/>
      <c r="R19" s="105"/>
      <c r="S19" s="105"/>
      <c r="T19" s="161"/>
      <c r="U19" s="95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105"/>
      <c r="AJ19" s="94"/>
      <c r="AK19" s="333" t="s">
        <v>118</v>
      </c>
      <c r="AL19" s="333"/>
      <c r="AM19" s="333"/>
      <c r="AN19" s="333"/>
      <c r="AO19" s="333"/>
      <c r="AP19" s="333"/>
      <c r="AQ19" s="333"/>
      <c r="AR19" s="333"/>
      <c r="AS19" s="333"/>
      <c r="AT19" s="333"/>
      <c r="AU19" s="333"/>
      <c r="AV19" s="333"/>
      <c r="AW19" s="333"/>
      <c r="AX19" s="333"/>
      <c r="AY19" s="333"/>
      <c r="AZ19" s="333"/>
      <c r="BA19" s="89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</row>
    <row r="20" spans="1:65" s="158" customFormat="1" ht="30" customHeight="1" x14ac:dyDescent="0.5">
      <c r="A20" s="105"/>
      <c r="B20" s="164"/>
      <c r="C20" s="164"/>
      <c r="D20" s="105"/>
      <c r="E20" s="93"/>
      <c r="F20" s="93"/>
      <c r="G20" s="93"/>
      <c r="H20" s="93"/>
      <c r="I20" s="93"/>
      <c r="J20" s="93"/>
      <c r="K20" s="93"/>
      <c r="L20" s="93"/>
      <c r="M20" s="93"/>
      <c r="N20" s="105"/>
      <c r="O20" s="105"/>
      <c r="P20" s="105"/>
      <c r="Q20" s="105"/>
      <c r="R20" s="105"/>
      <c r="S20" s="105"/>
      <c r="T20" s="161"/>
      <c r="U20" s="105"/>
      <c r="V20" s="93"/>
      <c r="W20" s="93"/>
      <c r="X20" s="93"/>
      <c r="Y20" s="93"/>
      <c r="Z20" s="93"/>
      <c r="AA20" s="164"/>
      <c r="AB20" s="164"/>
      <c r="AC20" s="164"/>
      <c r="AD20" s="164"/>
      <c r="AE20" s="164"/>
      <c r="AF20" s="164"/>
      <c r="AG20" s="164"/>
      <c r="AH20" s="164"/>
      <c r="AI20" s="105"/>
      <c r="AJ20" s="105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/>
      <c r="AU20" s="333"/>
      <c r="AV20" s="333"/>
      <c r="AW20" s="333"/>
      <c r="AX20" s="333"/>
      <c r="AY20" s="333"/>
      <c r="AZ20" s="333"/>
      <c r="BA20" s="89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</row>
    <row r="21" spans="1:65" s="158" customFormat="1" ht="30" customHeight="1" x14ac:dyDescent="0.5">
      <c r="A21" s="105"/>
      <c r="B21" s="164"/>
      <c r="C21" s="164"/>
      <c r="D21" s="105"/>
      <c r="E21" s="93"/>
      <c r="F21" s="93"/>
      <c r="G21" s="93"/>
      <c r="H21" s="93"/>
      <c r="I21" s="93"/>
      <c r="J21" s="93"/>
      <c r="K21" s="93"/>
      <c r="L21" s="93"/>
      <c r="M21" s="93"/>
      <c r="N21" s="105"/>
      <c r="O21" s="105"/>
      <c r="P21" s="105"/>
      <c r="Q21" s="105"/>
      <c r="R21" s="105"/>
      <c r="S21" s="105"/>
      <c r="T21" s="161"/>
      <c r="U21" s="105"/>
      <c r="V21" s="93"/>
      <c r="W21" s="93"/>
      <c r="X21" s="93"/>
      <c r="Y21" s="93"/>
      <c r="Z21" s="93"/>
      <c r="AA21" s="164"/>
      <c r="AB21" s="164"/>
      <c r="AC21" s="164"/>
      <c r="AD21" s="164"/>
      <c r="AE21" s="164"/>
      <c r="AF21" s="164"/>
      <c r="AG21" s="164"/>
      <c r="AH21" s="164"/>
      <c r="AI21" s="105"/>
      <c r="AJ21" s="105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89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</row>
    <row r="22" spans="1:65" s="158" customFormat="1" ht="30" customHeight="1" x14ac:dyDescent="0.5">
      <c r="A22" s="105"/>
      <c r="B22" s="105"/>
      <c r="C22" s="105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105"/>
      <c r="O22" s="105"/>
      <c r="P22" s="105"/>
      <c r="Q22" s="105"/>
      <c r="R22" s="105"/>
      <c r="S22" s="105"/>
      <c r="T22" s="153"/>
      <c r="U22" s="165"/>
      <c r="V22" s="88"/>
      <c r="W22" s="88"/>
      <c r="X22" s="88"/>
      <c r="Y22" s="88"/>
      <c r="Z22" s="88"/>
      <c r="AA22" s="105"/>
      <c r="AB22" s="105"/>
      <c r="AC22" s="105"/>
      <c r="AD22" s="105"/>
      <c r="AE22" s="105"/>
      <c r="AF22" s="105"/>
      <c r="AG22" s="105"/>
      <c r="AH22" s="105"/>
      <c r="AI22" s="105"/>
      <c r="AJ22" s="88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333"/>
      <c r="AY22" s="333"/>
      <c r="AZ22" s="333"/>
      <c r="BA22" s="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</row>
    <row r="23" spans="1:65" s="158" customFormat="1" ht="30" customHeight="1" x14ac:dyDescent="0.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65"/>
      <c r="T23" s="165"/>
      <c r="U23" s="165"/>
      <c r="V23" s="165"/>
      <c r="W23" s="165"/>
      <c r="X23" s="165"/>
      <c r="Y23" s="16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  <c r="AV23" s="333"/>
      <c r="AW23" s="333"/>
      <c r="AX23" s="333"/>
      <c r="AY23" s="333"/>
      <c r="AZ23" s="333"/>
      <c r="BA23" s="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</row>
    <row r="24" spans="1:65" customFormat="1" ht="23.4" thickBot="1" x14ac:dyDescent="0.3">
      <c r="A24" s="166" t="s">
        <v>97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</row>
    <row r="25" spans="1:65" ht="45" customHeight="1" thickTop="1" x14ac:dyDescent="0.25">
      <c r="A25" s="205" t="s">
        <v>74</v>
      </c>
      <c r="B25" s="633" t="s">
        <v>73</v>
      </c>
      <c r="C25" s="633"/>
      <c r="D25" s="633"/>
      <c r="E25" s="634"/>
      <c r="F25" s="635">
        <v>5</v>
      </c>
      <c r="G25" s="637" t="s">
        <v>72</v>
      </c>
      <c r="H25" s="633"/>
      <c r="I25" s="634"/>
      <c r="J25" s="635">
        <v>9</v>
      </c>
      <c r="K25" s="609" t="s">
        <v>71</v>
      </c>
      <c r="L25" s="610"/>
      <c r="M25" s="610"/>
      <c r="N25" s="611"/>
      <c r="O25" s="609" t="s">
        <v>70</v>
      </c>
      <c r="P25" s="610"/>
      <c r="Q25" s="610"/>
      <c r="R25" s="611"/>
      <c r="S25" s="607">
        <v>18</v>
      </c>
      <c r="T25" s="609" t="s">
        <v>69</v>
      </c>
      <c r="U25" s="610"/>
      <c r="V25" s="610"/>
      <c r="W25" s="611"/>
      <c r="X25" s="607">
        <v>23</v>
      </c>
      <c r="Y25" s="609" t="s">
        <v>68</v>
      </c>
      <c r="Z25" s="610"/>
      <c r="AA25" s="611"/>
      <c r="AB25" s="607">
        <v>27</v>
      </c>
      <c r="AC25" s="609" t="s">
        <v>67</v>
      </c>
      <c r="AD25" s="610"/>
      <c r="AE25" s="610"/>
      <c r="AF25" s="611"/>
      <c r="AG25" s="607">
        <v>32</v>
      </c>
      <c r="AH25" s="609" t="s">
        <v>66</v>
      </c>
      <c r="AI25" s="610"/>
      <c r="AJ25" s="611"/>
      <c r="AK25" s="650">
        <v>36</v>
      </c>
      <c r="AL25" s="609" t="s">
        <v>65</v>
      </c>
      <c r="AM25" s="610"/>
      <c r="AN25" s="610"/>
      <c r="AO25" s="611"/>
      <c r="AP25" s="609" t="s">
        <v>64</v>
      </c>
      <c r="AQ25" s="610"/>
      <c r="AR25" s="610"/>
      <c r="AS25" s="611"/>
      <c r="AT25" s="650">
        <v>45</v>
      </c>
      <c r="AU25" s="609" t="s">
        <v>63</v>
      </c>
      <c r="AV25" s="610"/>
      <c r="AW25" s="611"/>
      <c r="AX25" s="607">
        <v>49</v>
      </c>
      <c r="AY25" s="86" t="s">
        <v>62</v>
      </c>
      <c r="AZ25" s="86"/>
      <c r="BA25" s="85"/>
      <c r="BF25" s="1"/>
      <c r="BG25" s="1"/>
      <c r="BH25" s="1"/>
    </row>
    <row r="26" spans="1:65" ht="45" customHeight="1" x14ac:dyDescent="0.25">
      <c r="A26" s="628" t="s">
        <v>49</v>
      </c>
      <c r="B26" s="630">
        <v>1</v>
      </c>
      <c r="C26" s="502">
        <v>2</v>
      </c>
      <c r="D26" s="502">
        <v>3</v>
      </c>
      <c r="E26" s="502">
        <v>4</v>
      </c>
      <c r="F26" s="636"/>
      <c r="G26" s="502">
        <v>6</v>
      </c>
      <c r="H26" s="502">
        <v>7</v>
      </c>
      <c r="I26" s="502">
        <v>8</v>
      </c>
      <c r="J26" s="636"/>
      <c r="K26" s="605">
        <v>10</v>
      </c>
      <c r="L26" s="605">
        <v>11</v>
      </c>
      <c r="M26" s="605">
        <v>12</v>
      </c>
      <c r="N26" s="605">
        <v>13</v>
      </c>
      <c r="O26" s="605">
        <v>14</v>
      </c>
      <c r="P26" s="605">
        <v>15</v>
      </c>
      <c r="Q26" s="605">
        <v>16</v>
      </c>
      <c r="R26" s="605">
        <v>17</v>
      </c>
      <c r="S26" s="608"/>
      <c r="T26" s="605">
        <v>19</v>
      </c>
      <c r="U26" s="605">
        <v>20</v>
      </c>
      <c r="V26" s="605">
        <v>21</v>
      </c>
      <c r="W26" s="605">
        <v>22</v>
      </c>
      <c r="X26" s="608"/>
      <c r="Y26" s="605">
        <v>24</v>
      </c>
      <c r="Z26" s="605">
        <v>25</v>
      </c>
      <c r="AA26" s="605">
        <v>26</v>
      </c>
      <c r="AB26" s="608"/>
      <c r="AC26" s="605">
        <v>28</v>
      </c>
      <c r="AD26" s="605">
        <v>29</v>
      </c>
      <c r="AE26" s="605">
        <v>30</v>
      </c>
      <c r="AF26" s="605">
        <v>31</v>
      </c>
      <c r="AG26" s="608"/>
      <c r="AH26" s="605">
        <v>33</v>
      </c>
      <c r="AI26" s="605">
        <v>34</v>
      </c>
      <c r="AJ26" s="653">
        <v>35</v>
      </c>
      <c r="AK26" s="651"/>
      <c r="AL26" s="653">
        <v>37</v>
      </c>
      <c r="AM26" s="653">
        <v>38</v>
      </c>
      <c r="AN26" s="653">
        <v>39</v>
      </c>
      <c r="AO26" s="653">
        <v>40</v>
      </c>
      <c r="AP26" s="605">
        <v>41</v>
      </c>
      <c r="AQ26" s="605">
        <v>42</v>
      </c>
      <c r="AR26" s="605">
        <v>43</v>
      </c>
      <c r="AS26" s="605">
        <v>44</v>
      </c>
      <c r="AT26" s="651"/>
      <c r="AU26" s="653">
        <v>46</v>
      </c>
      <c r="AV26" s="605">
        <v>47</v>
      </c>
      <c r="AW26" s="605">
        <v>48</v>
      </c>
      <c r="AX26" s="608"/>
      <c r="AY26" s="605">
        <v>50</v>
      </c>
      <c r="AZ26" s="605">
        <v>51</v>
      </c>
      <c r="BA26" s="612">
        <v>52</v>
      </c>
      <c r="BF26" s="1"/>
      <c r="BG26" s="1"/>
      <c r="BH26" s="1"/>
    </row>
    <row r="27" spans="1:65" x14ac:dyDescent="0.25">
      <c r="A27" s="629"/>
      <c r="B27" s="631"/>
      <c r="C27" s="632"/>
      <c r="D27" s="632"/>
      <c r="E27" s="632"/>
      <c r="F27" s="632"/>
      <c r="G27" s="632"/>
      <c r="H27" s="632"/>
      <c r="I27" s="632"/>
      <c r="J27" s="632"/>
      <c r="K27" s="606"/>
      <c r="L27" s="606"/>
      <c r="M27" s="606"/>
      <c r="N27" s="606"/>
      <c r="O27" s="606"/>
      <c r="P27" s="606"/>
      <c r="Q27" s="606"/>
      <c r="R27" s="606"/>
      <c r="S27" s="606"/>
      <c r="T27" s="606"/>
      <c r="U27" s="606"/>
      <c r="V27" s="606"/>
      <c r="W27" s="606"/>
      <c r="X27" s="606"/>
      <c r="Y27" s="606"/>
      <c r="Z27" s="606"/>
      <c r="AA27" s="606"/>
      <c r="AB27" s="606"/>
      <c r="AC27" s="606"/>
      <c r="AD27" s="606"/>
      <c r="AE27" s="606"/>
      <c r="AF27" s="606"/>
      <c r="AG27" s="606"/>
      <c r="AH27" s="606"/>
      <c r="AI27" s="606"/>
      <c r="AJ27" s="652"/>
      <c r="AK27" s="652"/>
      <c r="AL27" s="652"/>
      <c r="AM27" s="652"/>
      <c r="AN27" s="652"/>
      <c r="AO27" s="652"/>
      <c r="AP27" s="606"/>
      <c r="AQ27" s="606"/>
      <c r="AR27" s="606"/>
      <c r="AS27" s="606"/>
      <c r="AT27" s="652"/>
      <c r="AU27" s="652"/>
      <c r="AV27" s="606"/>
      <c r="AW27" s="606"/>
      <c r="AX27" s="606"/>
      <c r="AY27" s="606"/>
      <c r="AZ27" s="606"/>
      <c r="BA27" s="613"/>
      <c r="BF27" s="1"/>
      <c r="BG27" s="1"/>
      <c r="BH27" s="1"/>
    </row>
    <row r="28" spans="1:65" s="80" customFormat="1" ht="29.25" customHeight="1" x14ac:dyDescent="0.25">
      <c r="A28" s="206">
        <v>1</v>
      </c>
      <c r="B28" s="204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 t="s">
        <v>83</v>
      </c>
      <c r="R28" s="83" t="s">
        <v>83</v>
      </c>
      <c r="S28" s="83" t="s">
        <v>83</v>
      </c>
      <c r="T28" s="83" t="s">
        <v>106</v>
      </c>
      <c r="U28" s="83" t="s">
        <v>106</v>
      </c>
      <c r="V28" s="83" t="s">
        <v>106</v>
      </c>
      <c r="W28" s="83" t="s">
        <v>106</v>
      </c>
      <c r="X28" s="83" t="s">
        <v>85</v>
      </c>
      <c r="Y28" s="83" t="s">
        <v>85</v>
      </c>
      <c r="Z28" s="83" t="s">
        <v>85</v>
      </c>
      <c r="AA28" s="83" t="s">
        <v>85</v>
      </c>
      <c r="AB28" s="83" t="s">
        <v>85</v>
      </c>
      <c r="AC28" s="83" t="s">
        <v>85</v>
      </c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2" t="s">
        <v>83</v>
      </c>
      <c r="AR28" s="82" t="s">
        <v>83</v>
      </c>
      <c r="AS28" s="82" t="s">
        <v>83</v>
      </c>
      <c r="AT28" s="82" t="s">
        <v>57</v>
      </c>
      <c r="AU28" s="82" t="s">
        <v>57</v>
      </c>
      <c r="AV28" s="82" t="s">
        <v>57</v>
      </c>
      <c r="AW28" s="82" t="s">
        <v>57</v>
      </c>
      <c r="AX28" s="82" t="s">
        <v>57</v>
      </c>
      <c r="AY28" s="82" t="s">
        <v>57</v>
      </c>
      <c r="AZ28" s="82" t="s">
        <v>57</v>
      </c>
      <c r="BA28" s="84" t="s">
        <v>57</v>
      </c>
      <c r="BC28" s="81"/>
      <c r="BD28" s="81"/>
      <c r="BE28" s="81"/>
    </row>
    <row r="29" spans="1:65" s="80" customFormat="1" ht="29.25" customHeight="1" thickBot="1" x14ac:dyDescent="0.3">
      <c r="A29" s="207">
        <v>2</v>
      </c>
      <c r="B29" s="204"/>
      <c r="C29" s="83"/>
      <c r="D29" s="83"/>
      <c r="E29" s="83"/>
      <c r="F29" s="83"/>
      <c r="G29" s="83"/>
      <c r="H29" s="83"/>
      <c r="I29" s="83"/>
      <c r="J29" s="83"/>
      <c r="K29" s="83" t="s">
        <v>83</v>
      </c>
      <c r="L29" s="83" t="s">
        <v>83</v>
      </c>
      <c r="M29" s="83" t="s">
        <v>86</v>
      </c>
      <c r="N29" s="83" t="s">
        <v>86</v>
      </c>
      <c r="O29" s="83" t="s">
        <v>86</v>
      </c>
      <c r="P29" s="83" t="s">
        <v>86</v>
      </c>
      <c r="Q29" s="83" t="s">
        <v>84</v>
      </c>
      <c r="R29" s="83" t="s">
        <v>84</v>
      </c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2"/>
      <c r="AT29" s="401"/>
      <c r="AU29" s="378"/>
      <c r="AV29" s="378"/>
      <c r="AW29" s="378"/>
      <c r="AX29" s="378"/>
      <c r="AY29" s="378"/>
      <c r="AZ29" s="378"/>
      <c r="BA29" s="614"/>
      <c r="BC29" s="81"/>
      <c r="BD29" s="81"/>
      <c r="BE29" s="81"/>
    </row>
    <row r="30" spans="1:65" ht="12.9" customHeight="1" thickBot="1" x14ac:dyDescent="0.3">
      <c r="A30" s="615" t="s">
        <v>61</v>
      </c>
      <c r="B30" s="616"/>
      <c r="C30" s="616"/>
      <c r="D30" s="616"/>
      <c r="E30" s="616"/>
      <c r="F30" s="617" t="s">
        <v>60</v>
      </c>
      <c r="G30" s="618" t="s">
        <v>59</v>
      </c>
      <c r="H30" s="618"/>
      <c r="I30" s="618"/>
      <c r="J30" s="618"/>
      <c r="K30" s="618"/>
      <c r="L30" s="618"/>
      <c r="M30" s="617" t="s">
        <v>58</v>
      </c>
      <c r="N30" s="619" t="s">
        <v>47</v>
      </c>
      <c r="O30" s="620"/>
      <c r="P30" s="620"/>
      <c r="Q30" s="621"/>
      <c r="R30" s="617" t="s">
        <v>57</v>
      </c>
      <c r="S30" s="625" t="s">
        <v>56</v>
      </c>
      <c r="T30" s="625"/>
      <c r="U30" s="625"/>
      <c r="V30" s="625"/>
      <c r="W30" s="625"/>
      <c r="X30" s="626"/>
      <c r="Y30" s="618"/>
      <c r="Z30" s="618"/>
      <c r="AA30" s="618"/>
      <c r="AB30" s="618"/>
      <c r="AC30" s="618"/>
      <c r="AD30" s="617" t="s">
        <v>55</v>
      </c>
      <c r="AE30" s="618" t="s">
        <v>46</v>
      </c>
      <c r="AF30" s="618"/>
      <c r="AG30" s="618"/>
      <c r="AH30" s="618"/>
      <c r="AI30" s="618"/>
      <c r="AJ30" s="627" t="s">
        <v>54</v>
      </c>
      <c r="AK30" s="618" t="s">
        <v>44</v>
      </c>
      <c r="AL30" s="618"/>
      <c r="AM30" s="618"/>
      <c r="AN30" s="618"/>
      <c r="AO30" s="627" t="s">
        <v>53</v>
      </c>
      <c r="AP30" s="618" t="s">
        <v>45</v>
      </c>
      <c r="AQ30" s="618"/>
      <c r="AR30" s="618"/>
      <c r="AS30" s="618"/>
      <c r="AT30" s="618"/>
      <c r="AU30" s="627"/>
      <c r="AV30" s="583"/>
      <c r="AW30" s="583"/>
      <c r="AX30" s="583"/>
      <c r="AY30" s="583"/>
      <c r="AZ30" s="583"/>
      <c r="BA30" s="583"/>
      <c r="BC30" s="2"/>
      <c r="BD30" s="2"/>
      <c r="BE30" s="2"/>
      <c r="BF30" s="1"/>
      <c r="BG30" s="1"/>
      <c r="BH30" s="1"/>
    </row>
    <row r="31" spans="1:65" ht="17.25" customHeight="1" thickTop="1" thickBot="1" x14ac:dyDescent="0.3">
      <c r="A31" s="616"/>
      <c r="B31" s="616"/>
      <c r="C31" s="616"/>
      <c r="D31" s="616"/>
      <c r="E31" s="616"/>
      <c r="F31" s="617"/>
      <c r="G31" s="618"/>
      <c r="H31" s="618"/>
      <c r="I31" s="618"/>
      <c r="J31" s="618"/>
      <c r="K31" s="618"/>
      <c r="L31" s="618"/>
      <c r="M31" s="617"/>
      <c r="N31" s="622"/>
      <c r="O31" s="623"/>
      <c r="P31" s="623"/>
      <c r="Q31" s="624"/>
      <c r="R31" s="617"/>
      <c r="S31" s="625"/>
      <c r="T31" s="625"/>
      <c r="U31" s="625"/>
      <c r="V31" s="625"/>
      <c r="W31" s="625"/>
      <c r="X31" s="626"/>
      <c r="Y31" s="618"/>
      <c r="Z31" s="618"/>
      <c r="AA31" s="618"/>
      <c r="AB31" s="618"/>
      <c r="AC31" s="618"/>
      <c r="AD31" s="617"/>
      <c r="AE31" s="618"/>
      <c r="AF31" s="618"/>
      <c r="AG31" s="618"/>
      <c r="AH31" s="618"/>
      <c r="AI31" s="618"/>
      <c r="AJ31" s="627"/>
      <c r="AK31" s="618"/>
      <c r="AL31" s="618"/>
      <c r="AM31" s="618"/>
      <c r="AN31" s="618"/>
      <c r="AO31" s="627"/>
      <c r="AP31" s="618"/>
      <c r="AQ31" s="618"/>
      <c r="AR31" s="618"/>
      <c r="AS31" s="618"/>
      <c r="AT31" s="618"/>
      <c r="AU31" s="627"/>
      <c r="AV31" s="583"/>
      <c r="AW31" s="583"/>
      <c r="AX31" s="583"/>
      <c r="AY31" s="583"/>
      <c r="AZ31" s="583"/>
      <c r="BA31" s="583"/>
      <c r="BC31" s="2"/>
      <c r="BD31" s="2"/>
      <c r="BE31" s="2"/>
      <c r="BF31" s="1"/>
      <c r="BG31" s="1"/>
      <c r="BH31" s="1"/>
    </row>
    <row r="32" spans="1:65" s="13" customFormat="1" ht="36.75" customHeight="1" thickTop="1" x14ac:dyDescent="0.4">
      <c r="A32" s="192" t="s">
        <v>52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3"/>
      <c r="R32" s="194"/>
      <c r="S32" s="194"/>
      <c r="T32" s="194"/>
      <c r="U32" s="194"/>
      <c r="V32" s="194"/>
      <c r="W32" s="194"/>
      <c r="X32" s="195" t="s">
        <v>51</v>
      </c>
      <c r="Y32" s="193"/>
      <c r="Z32" s="196"/>
      <c r="AA32" s="196"/>
      <c r="AB32" s="196"/>
      <c r="AC32" s="196"/>
      <c r="AD32" s="197"/>
      <c r="AE32" s="196"/>
      <c r="AF32" s="196"/>
      <c r="AG32" s="196"/>
      <c r="AH32" s="196"/>
      <c r="AI32" s="196"/>
      <c r="AJ32" s="196"/>
      <c r="AK32" s="198"/>
      <c r="AL32" s="199"/>
      <c r="AM32" s="200" t="s">
        <v>50</v>
      </c>
      <c r="AN32" s="199"/>
      <c r="AO32" s="199"/>
      <c r="AP32" s="199"/>
      <c r="AQ32" s="201"/>
      <c r="AR32" s="196"/>
      <c r="AS32" s="197"/>
      <c r="AT32" s="197"/>
      <c r="AU32" s="202"/>
      <c r="AV32" s="202"/>
      <c r="AW32" s="194"/>
      <c r="AX32" s="194"/>
      <c r="AY32" s="194"/>
      <c r="AZ32" s="194"/>
      <c r="BC32" s="203"/>
      <c r="BD32" s="203"/>
      <c r="BE32" s="203"/>
    </row>
    <row r="33" spans="1:231" ht="7.5" customHeight="1" thickBot="1" x14ac:dyDescent="0.3">
      <c r="J33" s="79"/>
      <c r="K33" s="79"/>
      <c r="L33" s="79"/>
      <c r="W33" s="73"/>
      <c r="X33" s="78"/>
      <c r="Y33" s="64"/>
      <c r="Z33" s="64"/>
      <c r="AA33" s="64"/>
      <c r="AB33" s="64"/>
      <c r="AC33" s="77"/>
      <c r="AJ33" s="3"/>
      <c r="AK33" s="76"/>
      <c r="AL33" s="76"/>
      <c r="AM33" s="76"/>
      <c r="AN33" s="76"/>
      <c r="AO33" s="76"/>
      <c r="AP33" s="75"/>
      <c r="AQ33" s="1"/>
      <c r="AR33" s="74"/>
      <c r="AS33" s="74"/>
      <c r="AU33" s="3"/>
      <c r="AV33" s="73"/>
      <c r="AW33" s="73"/>
      <c r="AX33" s="73"/>
      <c r="AY33" s="73"/>
      <c r="AZ33" s="1"/>
      <c r="BC33" s="2"/>
      <c r="BD33" s="2"/>
      <c r="BE33" s="2"/>
      <c r="BF33" s="1"/>
      <c r="BG33" s="1"/>
      <c r="BH33" s="1"/>
    </row>
    <row r="34" spans="1:231" ht="64.5" customHeight="1" thickTop="1" x14ac:dyDescent="0.25">
      <c r="A34" s="72" t="s">
        <v>49</v>
      </c>
      <c r="B34" s="578" t="s">
        <v>48</v>
      </c>
      <c r="C34" s="592"/>
      <c r="D34" s="579"/>
      <c r="E34" s="578" t="s">
        <v>47</v>
      </c>
      <c r="F34" s="592"/>
      <c r="G34" s="579"/>
      <c r="H34" s="578" t="s">
        <v>46</v>
      </c>
      <c r="I34" s="592"/>
      <c r="J34" s="579"/>
      <c r="K34" s="578" t="s">
        <v>45</v>
      </c>
      <c r="L34" s="579"/>
      <c r="M34" s="578" t="s">
        <v>44</v>
      </c>
      <c r="N34" s="579"/>
      <c r="O34" s="578" t="s">
        <v>43</v>
      </c>
      <c r="P34" s="579"/>
      <c r="Q34" s="578" t="s">
        <v>42</v>
      </c>
      <c r="R34" s="580"/>
      <c r="S34" s="70"/>
      <c r="T34" s="70"/>
      <c r="U34" s="57"/>
      <c r="V34" s="581" t="s">
        <v>41</v>
      </c>
      <c r="W34" s="582"/>
      <c r="X34" s="582"/>
      <c r="Y34" s="582"/>
      <c r="Z34" s="582"/>
      <c r="AA34" s="582"/>
      <c r="AB34" s="582"/>
      <c r="AC34" s="582"/>
      <c r="AD34" s="582" t="s">
        <v>39</v>
      </c>
      <c r="AE34" s="582"/>
      <c r="AF34" s="582" t="s">
        <v>38</v>
      </c>
      <c r="AG34" s="582"/>
      <c r="AH34" s="582" t="s">
        <v>37</v>
      </c>
      <c r="AI34" s="593"/>
      <c r="AJ34" s="69"/>
      <c r="AK34" s="55"/>
      <c r="AL34" s="599" t="s">
        <v>40</v>
      </c>
      <c r="AM34" s="600"/>
      <c r="AN34" s="600"/>
      <c r="AO34" s="600"/>
      <c r="AP34" s="600"/>
      <c r="AQ34" s="600"/>
      <c r="AR34" s="600"/>
      <c r="AS34" s="600"/>
      <c r="AT34" s="600"/>
      <c r="AU34" s="600"/>
      <c r="AV34" s="600"/>
      <c r="AW34" s="601" t="s">
        <v>39</v>
      </c>
      <c r="AX34" s="601"/>
      <c r="AY34" s="601" t="s">
        <v>38</v>
      </c>
      <c r="AZ34" s="604"/>
      <c r="BA34" s="576"/>
      <c r="BB34" s="577"/>
      <c r="BD34" s="2"/>
      <c r="BE34" s="2"/>
      <c r="BG34" s="1"/>
      <c r="BH34" s="1"/>
    </row>
    <row r="35" spans="1:231" ht="39" customHeight="1" x14ac:dyDescent="0.25">
      <c r="A35" s="71">
        <v>1</v>
      </c>
      <c r="B35" s="405">
        <f>COUNTIF($B28:$BA28,"")</f>
        <v>28</v>
      </c>
      <c r="C35" s="405"/>
      <c r="D35" s="405"/>
      <c r="E35" s="405">
        <f>COUNTIF($B28:$BA28,"С")</f>
        <v>6</v>
      </c>
      <c r="F35" s="405"/>
      <c r="G35" s="405"/>
      <c r="H35" s="405">
        <f>COUNTIF($B28:$BA28,"П")</f>
        <v>6</v>
      </c>
      <c r="I35" s="405"/>
      <c r="J35" s="405"/>
      <c r="K35" s="405"/>
      <c r="L35" s="405"/>
      <c r="M35" s="405"/>
      <c r="N35" s="405"/>
      <c r="O35" s="405">
        <f>COUNTIF(B28:BA28,"К")</f>
        <v>12</v>
      </c>
      <c r="P35" s="405"/>
      <c r="Q35" s="390">
        <f>SUM(B35:P35)</f>
        <v>52</v>
      </c>
      <c r="R35" s="390"/>
      <c r="S35" s="70"/>
      <c r="T35" s="70"/>
      <c r="U35" s="57"/>
      <c r="V35" s="602" t="s">
        <v>12</v>
      </c>
      <c r="W35" s="603"/>
      <c r="X35" s="603"/>
      <c r="Y35" s="603"/>
      <c r="Z35" s="603"/>
      <c r="AA35" s="603"/>
      <c r="AB35" s="603"/>
      <c r="AC35" s="603"/>
      <c r="AD35" s="595">
        <v>2</v>
      </c>
      <c r="AE35" s="595"/>
      <c r="AF35" s="595">
        <v>4</v>
      </c>
      <c r="AG35" s="595"/>
      <c r="AH35" s="595">
        <v>6</v>
      </c>
      <c r="AI35" s="596"/>
      <c r="AJ35" s="69"/>
      <c r="AK35" s="55"/>
      <c r="AL35" s="597" t="s">
        <v>89</v>
      </c>
      <c r="AM35" s="598"/>
      <c r="AN35" s="598"/>
      <c r="AO35" s="598"/>
      <c r="AP35" s="598"/>
      <c r="AQ35" s="598"/>
      <c r="AR35" s="598"/>
      <c r="AS35" s="598"/>
      <c r="AT35" s="598"/>
      <c r="AU35" s="598"/>
      <c r="AV35" s="598"/>
      <c r="AW35" s="365">
        <v>3</v>
      </c>
      <c r="AX35" s="365"/>
      <c r="AY35" s="365">
        <v>1</v>
      </c>
      <c r="AZ35" s="594"/>
      <c r="BA35" s="584"/>
      <c r="BB35" s="585"/>
      <c r="BD35" s="2"/>
      <c r="BE35" s="2"/>
      <c r="BG35" s="1"/>
      <c r="BH35" s="1"/>
    </row>
    <row r="36" spans="1:231" ht="41.25" customHeight="1" thickBot="1" x14ac:dyDescent="0.3">
      <c r="A36" s="68">
        <v>2</v>
      </c>
      <c r="B36" s="538">
        <f>COUNTIF(B29:R29,"")</f>
        <v>9</v>
      </c>
      <c r="C36" s="538"/>
      <c r="D36" s="538"/>
      <c r="E36" s="538">
        <f>COUNTIF($B29:$R29,"С")</f>
        <v>2</v>
      </c>
      <c r="F36" s="538"/>
      <c r="G36" s="538"/>
      <c r="H36" s="538">
        <f>COUNTIF($B29:$R29,"П")</f>
        <v>0</v>
      </c>
      <c r="I36" s="538"/>
      <c r="J36" s="538"/>
      <c r="K36" s="538">
        <f>COUNTIF(B29:R29,"а")</f>
        <v>2</v>
      </c>
      <c r="L36" s="538"/>
      <c r="M36" s="538">
        <f>COUNTIF(B29:R29,"Д")</f>
        <v>4</v>
      </c>
      <c r="N36" s="538"/>
      <c r="O36" s="538"/>
      <c r="P36" s="538"/>
      <c r="Q36" s="539">
        <f>SUM(B36:P36)</f>
        <v>17</v>
      </c>
      <c r="R36" s="539"/>
      <c r="S36" s="67"/>
      <c r="T36" s="67"/>
      <c r="U36" s="132"/>
      <c r="V36" s="540" t="s">
        <v>12</v>
      </c>
      <c r="W36" s="541"/>
      <c r="X36" s="541"/>
      <c r="Y36" s="541"/>
      <c r="Z36" s="541"/>
      <c r="AA36" s="541"/>
      <c r="AB36" s="541"/>
      <c r="AC36" s="541"/>
      <c r="AD36" s="573">
        <v>3</v>
      </c>
      <c r="AE36" s="573"/>
      <c r="AF36" s="573">
        <v>4</v>
      </c>
      <c r="AG36" s="573"/>
      <c r="AH36" s="574">
        <v>6</v>
      </c>
      <c r="AI36" s="575"/>
      <c r="AJ36" s="66"/>
      <c r="AK36" s="132"/>
      <c r="AL36" s="588" t="s">
        <v>103</v>
      </c>
      <c r="AM36" s="589"/>
      <c r="AN36" s="589"/>
      <c r="AO36" s="589"/>
      <c r="AP36" s="589"/>
      <c r="AQ36" s="589"/>
      <c r="AR36" s="589"/>
      <c r="AS36" s="589"/>
      <c r="AT36" s="589"/>
      <c r="AU36" s="589"/>
      <c r="AV36" s="589"/>
      <c r="AW36" s="590">
        <v>3</v>
      </c>
      <c r="AX36" s="590"/>
      <c r="AY36" s="590">
        <v>1</v>
      </c>
      <c r="AZ36" s="591"/>
      <c r="BA36" s="584"/>
      <c r="BB36" s="585"/>
      <c r="BD36" s="2"/>
      <c r="BE36" s="2"/>
      <c r="BG36" s="1"/>
      <c r="BH36" s="1"/>
    </row>
    <row r="37" spans="1:231" ht="33.75" customHeight="1" thickTop="1" thickBot="1" x14ac:dyDescent="0.3">
      <c r="A37" s="128" t="s">
        <v>16</v>
      </c>
      <c r="B37" s="538">
        <f>B36+B35</f>
        <v>37</v>
      </c>
      <c r="C37" s="538"/>
      <c r="D37" s="538"/>
      <c r="E37" s="538">
        <f>E36+E35</f>
        <v>8</v>
      </c>
      <c r="F37" s="538"/>
      <c r="G37" s="538"/>
      <c r="H37" s="538">
        <f>H36+H35</f>
        <v>6</v>
      </c>
      <c r="I37" s="538"/>
      <c r="J37" s="538"/>
      <c r="K37" s="538">
        <f>K36+K35</f>
        <v>2</v>
      </c>
      <c r="L37" s="538"/>
      <c r="M37" s="538">
        <f>M36+M35</f>
        <v>4</v>
      </c>
      <c r="N37" s="538"/>
      <c r="O37" s="538">
        <f>O36+O35</f>
        <v>12</v>
      </c>
      <c r="P37" s="538"/>
      <c r="Q37" s="539">
        <f>Q36+Q35</f>
        <v>69</v>
      </c>
      <c r="R37" s="539"/>
      <c r="S37" s="67"/>
      <c r="T37" s="65"/>
      <c r="U37" s="131"/>
      <c r="V37" s="129"/>
      <c r="W37" s="129"/>
      <c r="X37" s="129"/>
      <c r="Y37" s="129"/>
      <c r="Z37" s="129"/>
      <c r="AA37" s="129"/>
      <c r="AB37" s="129"/>
      <c r="AC37" s="516"/>
      <c r="AD37" s="516"/>
      <c r="AE37" s="516"/>
      <c r="AF37" s="516"/>
      <c r="AG37" s="516"/>
      <c r="AH37" s="517"/>
      <c r="AI37" s="66"/>
      <c r="AJ37" s="65"/>
      <c r="AK37" s="133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586"/>
      <c r="AW37" s="586"/>
      <c r="AX37" s="586"/>
      <c r="AY37" s="586"/>
      <c r="AZ37" s="587"/>
      <c r="BA37" s="587"/>
      <c r="BC37" s="2"/>
      <c r="BD37" s="2"/>
      <c r="BE37" s="2"/>
      <c r="BF37" s="1"/>
      <c r="BG37" s="1"/>
      <c r="BH37" s="1"/>
    </row>
    <row r="38" spans="1:231" s="13" customFormat="1" ht="27" customHeight="1" thickTop="1" x14ac:dyDescent="0.4">
      <c r="Y38" s="197" t="s">
        <v>102</v>
      </c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202"/>
      <c r="AR38" s="202"/>
      <c r="AS38" s="202"/>
      <c r="AT38" s="202"/>
      <c r="AY38" s="202"/>
      <c r="AZ38" s="202"/>
      <c r="BF38" s="203"/>
      <c r="BG38" s="203"/>
      <c r="BH38" s="203"/>
    </row>
    <row r="39" spans="1:231" s="2" customFormat="1" ht="6" customHeight="1" thickBot="1" x14ac:dyDescent="0.35">
      <c r="A39" s="1"/>
      <c r="B39" s="64"/>
      <c r="C39" s="1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2"/>
      <c r="AP39" s="62"/>
      <c r="AQ39" s="3"/>
      <c r="AR39" s="3"/>
      <c r="AS39" s="3"/>
      <c r="AT39" s="3"/>
      <c r="AU39" s="1"/>
      <c r="AV39" s="1"/>
      <c r="AW39" s="1"/>
      <c r="AX39" s="1"/>
      <c r="AY39" s="3"/>
      <c r="AZ39" s="3"/>
      <c r="BA39" s="1"/>
      <c r="BB39" s="1"/>
      <c r="BC39" s="1"/>
      <c r="BD39" s="1"/>
      <c r="BE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</row>
    <row r="40" spans="1:231" s="27" customFormat="1" ht="32.25" customHeight="1" thickTop="1" thickBot="1" x14ac:dyDescent="0.35">
      <c r="A40" s="518" t="s">
        <v>36</v>
      </c>
      <c r="B40" s="519"/>
      <c r="C40" s="524" t="s">
        <v>162</v>
      </c>
      <c r="D40" s="524"/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5"/>
      <c r="W40" s="526" t="s">
        <v>35</v>
      </c>
      <c r="X40" s="527"/>
      <c r="Y40" s="527"/>
      <c r="Z40" s="527"/>
      <c r="AA40" s="527"/>
      <c r="AB40" s="528"/>
      <c r="AC40" s="553" t="s">
        <v>34</v>
      </c>
      <c r="AD40" s="554"/>
      <c r="AE40" s="554"/>
      <c r="AF40" s="555" t="s">
        <v>27</v>
      </c>
      <c r="AG40" s="556"/>
      <c r="AH40" s="556"/>
      <c r="AI40" s="557"/>
      <c r="AJ40" s="571" t="s">
        <v>33</v>
      </c>
      <c r="AK40" s="572"/>
      <c r="AL40" s="572"/>
      <c r="AM40" s="572"/>
      <c r="AN40" s="572"/>
      <c r="AO40" s="572"/>
      <c r="AP40" s="572"/>
      <c r="AQ40" s="572"/>
      <c r="AR40" s="572"/>
      <c r="AS40" s="542" t="s">
        <v>32</v>
      </c>
      <c r="AT40" s="543"/>
      <c r="AU40" s="526" t="s">
        <v>31</v>
      </c>
      <c r="AV40" s="527"/>
      <c r="AW40" s="527"/>
      <c r="AX40" s="527"/>
      <c r="AY40" s="527"/>
      <c r="AZ40" s="528"/>
      <c r="BA40" s="61"/>
      <c r="BB40" s="61"/>
      <c r="BD40" s="28"/>
      <c r="BE40" s="28"/>
      <c r="BF40" s="28"/>
    </row>
    <row r="41" spans="1:231" s="58" customFormat="1" ht="15" customHeight="1" thickTop="1" thickBot="1" x14ac:dyDescent="0.35">
      <c r="A41" s="520"/>
      <c r="B41" s="521"/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  <c r="O41" s="524"/>
      <c r="P41" s="524"/>
      <c r="Q41" s="524"/>
      <c r="R41" s="524"/>
      <c r="S41" s="524"/>
      <c r="T41" s="524"/>
      <c r="U41" s="524"/>
      <c r="V41" s="525"/>
      <c r="W41" s="508" t="s">
        <v>30</v>
      </c>
      <c r="X41" s="509"/>
      <c r="Y41" s="509" t="s">
        <v>29</v>
      </c>
      <c r="Z41" s="509"/>
      <c r="AA41" s="510" t="s">
        <v>28</v>
      </c>
      <c r="AB41" s="511"/>
      <c r="AC41" s="553"/>
      <c r="AD41" s="554"/>
      <c r="AE41" s="554"/>
      <c r="AF41" s="558"/>
      <c r="AG41" s="559"/>
      <c r="AH41" s="559"/>
      <c r="AI41" s="560"/>
      <c r="AJ41" s="544" t="s">
        <v>27</v>
      </c>
      <c r="AK41" s="545"/>
      <c r="AL41" s="546" t="s">
        <v>26</v>
      </c>
      <c r="AM41" s="546"/>
      <c r="AN41" s="545" t="s">
        <v>25</v>
      </c>
      <c r="AO41" s="545"/>
      <c r="AP41" s="545"/>
      <c r="AQ41" s="545" t="s">
        <v>24</v>
      </c>
      <c r="AR41" s="545"/>
      <c r="AS41" s="542"/>
      <c r="AT41" s="543"/>
      <c r="AU41" s="564">
        <v>1</v>
      </c>
      <c r="AV41" s="565"/>
      <c r="AW41" s="565">
        <v>2</v>
      </c>
      <c r="AX41" s="565"/>
      <c r="AY41" s="565">
        <v>3</v>
      </c>
      <c r="AZ41" s="566"/>
      <c r="BA41" s="60"/>
      <c r="BB41" s="60"/>
      <c r="BD41" s="59"/>
      <c r="BE41" s="59"/>
      <c r="BF41" s="59"/>
    </row>
    <row r="42" spans="1:231" s="27" customFormat="1" ht="15" customHeight="1" thickTop="1" thickBot="1" x14ac:dyDescent="0.35">
      <c r="A42" s="520"/>
      <c r="B42" s="521"/>
      <c r="C42" s="524"/>
      <c r="D42" s="524"/>
      <c r="E42" s="524"/>
      <c r="F42" s="524"/>
      <c r="G42" s="524"/>
      <c r="H42" s="524"/>
      <c r="I42" s="524"/>
      <c r="J42" s="524"/>
      <c r="K42" s="524"/>
      <c r="L42" s="524"/>
      <c r="M42" s="524"/>
      <c r="N42" s="524"/>
      <c r="O42" s="524"/>
      <c r="P42" s="524"/>
      <c r="Q42" s="524"/>
      <c r="R42" s="524"/>
      <c r="S42" s="524"/>
      <c r="T42" s="524"/>
      <c r="U42" s="524"/>
      <c r="V42" s="525"/>
      <c r="W42" s="508"/>
      <c r="X42" s="509"/>
      <c r="Y42" s="509"/>
      <c r="Z42" s="509"/>
      <c r="AA42" s="512"/>
      <c r="AB42" s="513"/>
      <c r="AC42" s="553"/>
      <c r="AD42" s="554"/>
      <c r="AE42" s="554"/>
      <c r="AF42" s="558"/>
      <c r="AG42" s="559"/>
      <c r="AH42" s="559"/>
      <c r="AI42" s="560"/>
      <c r="AJ42" s="544"/>
      <c r="AK42" s="545"/>
      <c r="AL42" s="546"/>
      <c r="AM42" s="546"/>
      <c r="AN42" s="545"/>
      <c r="AO42" s="545"/>
      <c r="AP42" s="545"/>
      <c r="AQ42" s="545"/>
      <c r="AR42" s="545"/>
      <c r="AS42" s="542"/>
      <c r="AT42" s="543"/>
      <c r="AU42" s="547" t="s">
        <v>119</v>
      </c>
      <c r="AV42" s="548"/>
      <c r="AW42" s="548"/>
      <c r="AX42" s="548"/>
      <c r="AY42" s="548"/>
      <c r="AZ42" s="549"/>
      <c r="BA42" s="57"/>
      <c r="BB42" s="57"/>
      <c r="BD42" s="28"/>
      <c r="BE42" s="28"/>
      <c r="BF42" s="28"/>
    </row>
    <row r="43" spans="1:231" s="27" customFormat="1" ht="15" customHeight="1" thickTop="1" thickBot="1" x14ac:dyDescent="0.35">
      <c r="A43" s="520"/>
      <c r="B43" s="521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  <c r="S43" s="524"/>
      <c r="T43" s="524"/>
      <c r="U43" s="524"/>
      <c r="V43" s="525"/>
      <c r="W43" s="508"/>
      <c r="X43" s="509"/>
      <c r="Y43" s="509"/>
      <c r="Z43" s="509"/>
      <c r="AA43" s="512"/>
      <c r="AB43" s="513"/>
      <c r="AC43" s="553"/>
      <c r="AD43" s="554"/>
      <c r="AE43" s="554"/>
      <c r="AF43" s="558"/>
      <c r="AG43" s="559"/>
      <c r="AH43" s="559"/>
      <c r="AI43" s="560"/>
      <c r="AJ43" s="544"/>
      <c r="AK43" s="545"/>
      <c r="AL43" s="546"/>
      <c r="AM43" s="546"/>
      <c r="AN43" s="545"/>
      <c r="AO43" s="545"/>
      <c r="AP43" s="545"/>
      <c r="AQ43" s="545"/>
      <c r="AR43" s="545"/>
      <c r="AS43" s="542"/>
      <c r="AT43" s="543"/>
      <c r="AU43" s="550"/>
      <c r="AV43" s="551"/>
      <c r="AW43" s="551"/>
      <c r="AX43" s="551"/>
      <c r="AY43" s="551"/>
      <c r="AZ43" s="552"/>
      <c r="BA43" s="57"/>
      <c r="BB43" s="57"/>
      <c r="BD43" s="28"/>
      <c r="BE43" s="28"/>
      <c r="BF43" s="28"/>
    </row>
    <row r="44" spans="1:231" s="27" customFormat="1" ht="15" customHeight="1" thickTop="1" thickBot="1" x14ac:dyDescent="0.35">
      <c r="A44" s="520"/>
      <c r="B44" s="521"/>
      <c r="C44" s="524"/>
      <c r="D44" s="524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  <c r="S44" s="524"/>
      <c r="T44" s="524"/>
      <c r="U44" s="524"/>
      <c r="V44" s="525"/>
      <c r="W44" s="508"/>
      <c r="X44" s="509"/>
      <c r="Y44" s="509"/>
      <c r="Z44" s="509"/>
      <c r="AA44" s="512"/>
      <c r="AB44" s="513"/>
      <c r="AC44" s="553"/>
      <c r="AD44" s="554"/>
      <c r="AE44" s="554"/>
      <c r="AF44" s="558"/>
      <c r="AG44" s="559"/>
      <c r="AH44" s="559"/>
      <c r="AI44" s="560"/>
      <c r="AJ44" s="544"/>
      <c r="AK44" s="545"/>
      <c r="AL44" s="546"/>
      <c r="AM44" s="546"/>
      <c r="AN44" s="545"/>
      <c r="AO44" s="545"/>
      <c r="AP44" s="545"/>
      <c r="AQ44" s="545"/>
      <c r="AR44" s="545"/>
      <c r="AS44" s="542"/>
      <c r="AT44" s="543"/>
      <c r="AU44" s="567">
        <f>COUNTIF(B28:R28,"")</f>
        <v>15</v>
      </c>
      <c r="AV44" s="568"/>
      <c r="AW44" s="569">
        <f>COUNTIF(Y28:BA28,"")</f>
        <v>13</v>
      </c>
      <c r="AX44" s="568"/>
      <c r="AY44" s="569">
        <f>COUNTIF(B29:R29,"")</f>
        <v>9</v>
      </c>
      <c r="AZ44" s="570"/>
      <c r="BA44" s="56"/>
      <c r="BB44" s="56"/>
      <c r="BD44" s="28"/>
      <c r="BE44" s="28"/>
      <c r="BF44" s="28"/>
    </row>
    <row r="45" spans="1:231" s="27" customFormat="1" ht="15" customHeight="1" thickTop="1" thickBot="1" x14ac:dyDescent="0.35">
      <c r="A45" s="520"/>
      <c r="B45" s="521"/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4"/>
      <c r="U45" s="524"/>
      <c r="V45" s="525"/>
      <c r="W45" s="508"/>
      <c r="X45" s="509"/>
      <c r="Y45" s="509"/>
      <c r="Z45" s="509"/>
      <c r="AA45" s="512"/>
      <c r="AB45" s="513"/>
      <c r="AC45" s="553"/>
      <c r="AD45" s="554"/>
      <c r="AE45" s="554"/>
      <c r="AF45" s="558"/>
      <c r="AG45" s="559"/>
      <c r="AH45" s="559"/>
      <c r="AI45" s="560"/>
      <c r="AJ45" s="544"/>
      <c r="AK45" s="545"/>
      <c r="AL45" s="546"/>
      <c r="AM45" s="546"/>
      <c r="AN45" s="545"/>
      <c r="AO45" s="545"/>
      <c r="AP45" s="545"/>
      <c r="AQ45" s="545"/>
      <c r="AR45" s="545"/>
      <c r="AS45" s="542"/>
      <c r="AT45" s="543"/>
      <c r="AU45" s="547" t="s">
        <v>23</v>
      </c>
      <c r="AV45" s="548"/>
      <c r="AW45" s="548"/>
      <c r="AX45" s="548"/>
      <c r="AY45" s="548"/>
      <c r="AZ45" s="549"/>
      <c r="BA45" s="55"/>
      <c r="BB45" s="55"/>
      <c r="BD45" s="28"/>
      <c r="BE45" s="28"/>
      <c r="BF45" s="28"/>
    </row>
    <row r="46" spans="1:231" s="27" customFormat="1" ht="15" customHeight="1" thickTop="1" x14ac:dyDescent="0.3">
      <c r="A46" s="522"/>
      <c r="B46" s="523"/>
      <c r="C46" s="524"/>
      <c r="D46" s="524"/>
      <c r="E46" s="524"/>
      <c r="F46" s="524"/>
      <c r="G46" s="524"/>
      <c r="H46" s="524"/>
      <c r="I46" s="524"/>
      <c r="J46" s="524"/>
      <c r="K46" s="524"/>
      <c r="L46" s="524"/>
      <c r="M46" s="524"/>
      <c r="N46" s="524"/>
      <c r="O46" s="524"/>
      <c r="P46" s="524"/>
      <c r="Q46" s="524"/>
      <c r="R46" s="524"/>
      <c r="S46" s="524"/>
      <c r="T46" s="524"/>
      <c r="U46" s="524"/>
      <c r="V46" s="525"/>
      <c r="W46" s="508"/>
      <c r="X46" s="509"/>
      <c r="Y46" s="509"/>
      <c r="Z46" s="509"/>
      <c r="AA46" s="514"/>
      <c r="AB46" s="515"/>
      <c r="AC46" s="553"/>
      <c r="AD46" s="554"/>
      <c r="AE46" s="554"/>
      <c r="AF46" s="561"/>
      <c r="AG46" s="562"/>
      <c r="AH46" s="562"/>
      <c r="AI46" s="563"/>
      <c r="AJ46" s="544"/>
      <c r="AK46" s="545"/>
      <c r="AL46" s="546"/>
      <c r="AM46" s="546"/>
      <c r="AN46" s="545"/>
      <c r="AO46" s="545"/>
      <c r="AP46" s="545"/>
      <c r="AQ46" s="545"/>
      <c r="AR46" s="545"/>
      <c r="AS46" s="542"/>
      <c r="AT46" s="543"/>
      <c r="AU46" s="550"/>
      <c r="AV46" s="551"/>
      <c r="AW46" s="551"/>
      <c r="AX46" s="551"/>
      <c r="AY46" s="551"/>
      <c r="AZ46" s="552"/>
      <c r="BA46" s="55"/>
      <c r="BB46" s="55"/>
      <c r="BD46" s="28"/>
      <c r="BE46" s="28"/>
      <c r="BF46" s="28"/>
    </row>
    <row r="47" spans="1:231" s="52" customFormat="1" ht="15" customHeight="1" thickBot="1" x14ac:dyDescent="0.3">
      <c r="A47" s="529">
        <v>1</v>
      </c>
      <c r="B47" s="530"/>
      <c r="C47" s="502">
        <v>2</v>
      </c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02"/>
      <c r="S47" s="502"/>
      <c r="T47" s="502"/>
      <c r="U47" s="502"/>
      <c r="V47" s="503"/>
      <c r="W47" s="531">
        <v>3</v>
      </c>
      <c r="X47" s="532"/>
      <c r="Y47" s="533">
        <v>4</v>
      </c>
      <c r="Z47" s="532"/>
      <c r="AA47" s="533">
        <v>5</v>
      </c>
      <c r="AB47" s="534"/>
      <c r="AC47" s="535">
        <v>7</v>
      </c>
      <c r="AD47" s="536"/>
      <c r="AE47" s="536"/>
      <c r="AF47" s="537">
        <v>6</v>
      </c>
      <c r="AG47" s="537"/>
      <c r="AH47" s="537"/>
      <c r="AI47" s="537"/>
      <c r="AJ47" s="502">
        <v>6</v>
      </c>
      <c r="AK47" s="502"/>
      <c r="AL47" s="502">
        <v>7</v>
      </c>
      <c r="AM47" s="502"/>
      <c r="AN47" s="502">
        <v>8</v>
      </c>
      <c r="AO47" s="502"/>
      <c r="AP47" s="502"/>
      <c r="AQ47" s="503">
        <v>9</v>
      </c>
      <c r="AR47" s="503"/>
      <c r="AS47" s="502">
        <v>10</v>
      </c>
      <c r="AT47" s="502"/>
      <c r="AU47" s="504">
        <v>11</v>
      </c>
      <c r="AV47" s="505"/>
      <c r="AW47" s="506">
        <v>12</v>
      </c>
      <c r="AX47" s="505"/>
      <c r="AY47" s="506">
        <v>13</v>
      </c>
      <c r="AZ47" s="507"/>
      <c r="BA47" s="54"/>
      <c r="BB47" s="54"/>
      <c r="BD47" s="53"/>
      <c r="BE47" s="53"/>
      <c r="BF47" s="53"/>
    </row>
    <row r="48" spans="1:231" s="30" customFormat="1" ht="25.5" customHeight="1" thickTop="1" thickBot="1" x14ac:dyDescent="0.4">
      <c r="A48" s="120" t="s">
        <v>131</v>
      </c>
      <c r="B48" s="138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8"/>
      <c r="BA48" s="44"/>
      <c r="BB48" s="44"/>
      <c r="BD48" s="31"/>
      <c r="BE48" s="31"/>
      <c r="BF48" s="31"/>
    </row>
    <row r="49" spans="1:58" s="30" customFormat="1" ht="25.5" customHeight="1" thickTop="1" thickBot="1" x14ac:dyDescent="0.4">
      <c r="A49" s="143" t="s">
        <v>100</v>
      </c>
      <c r="B49" s="31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8"/>
      <c r="BA49" s="44"/>
      <c r="BB49" s="44"/>
      <c r="BD49" s="31"/>
      <c r="BE49" s="31"/>
      <c r="BF49" s="31"/>
    </row>
    <row r="50" spans="1:58" s="30" customFormat="1" ht="21.6" customHeight="1" thickTop="1" x14ac:dyDescent="0.35">
      <c r="A50" s="140" t="s">
        <v>22</v>
      </c>
      <c r="B50" s="139"/>
      <c r="C50" s="499"/>
      <c r="D50" s="500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500"/>
      <c r="T50" s="500"/>
      <c r="U50" s="500"/>
      <c r="V50" s="501"/>
      <c r="W50" s="406">
        <v>1</v>
      </c>
      <c r="X50" s="406"/>
      <c r="Y50" s="405"/>
      <c r="Z50" s="405"/>
      <c r="AA50" s="390"/>
      <c r="AB50" s="390"/>
      <c r="AC50" s="249">
        <f>AU50+AW50+AY50</f>
        <v>3</v>
      </c>
      <c r="AD50" s="249"/>
      <c r="AE50" s="250"/>
      <c r="AF50" s="400">
        <f>AC50*30</f>
        <v>90</v>
      </c>
      <c r="AG50" s="405"/>
      <c r="AH50" s="405"/>
      <c r="AI50" s="401"/>
      <c r="AJ50" s="400">
        <f>AL50+AN50+AQ50</f>
        <v>24</v>
      </c>
      <c r="AK50" s="405"/>
      <c r="AL50" s="405">
        <f>AC50*4</f>
        <v>12</v>
      </c>
      <c r="AM50" s="405"/>
      <c r="AN50" s="255">
        <v>12</v>
      </c>
      <c r="AO50" s="255"/>
      <c r="AP50" s="255"/>
      <c r="AQ50" s="423"/>
      <c r="AR50" s="403"/>
      <c r="AS50" s="359">
        <f>AF50-AJ50</f>
        <v>66</v>
      </c>
      <c r="AT50" s="390"/>
      <c r="AU50" s="363">
        <v>3</v>
      </c>
      <c r="AV50" s="364"/>
      <c r="AW50" s="364"/>
      <c r="AX50" s="364"/>
      <c r="AY50" s="364"/>
      <c r="AZ50" s="422"/>
      <c r="BA50" s="33"/>
      <c r="BB50" s="33"/>
      <c r="BD50" s="31"/>
      <c r="BE50" s="31"/>
      <c r="BF50" s="45"/>
    </row>
    <row r="51" spans="1:58" s="30" customFormat="1" ht="27" customHeight="1" thickBot="1" x14ac:dyDescent="0.4">
      <c r="A51" s="144" t="s">
        <v>21</v>
      </c>
      <c r="B51" s="145"/>
      <c r="C51" s="496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7"/>
      <c r="P51" s="497"/>
      <c r="Q51" s="497"/>
      <c r="R51" s="497"/>
      <c r="S51" s="497"/>
      <c r="T51" s="497"/>
      <c r="U51" s="497"/>
      <c r="V51" s="498"/>
      <c r="W51" s="406"/>
      <c r="X51" s="406"/>
      <c r="Y51" s="405">
        <v>1</v>
      </c>
      <c r="Z51" s="405"/>
      <c r="AA51" s="390"/>
      <c r="AB51" s="390"/>
      <c r="AC51" s="249">
        <f>AU51+AW51+AY51</f>
        <v>3</v>
      </c>
      <c r="AD51" s="249"/>
      <c r="AE51" s="250"/>
      <c r="AF51" s="400">
        <f>AC51*30</f>
        <v>90</v>
      </c>
      <c r="AG51" s="405"/>
      <c r="AH51" s="405"/>
      <c r="AI51" s="401"/>
      <c r="AJ51" s="400">
        <f>AL51+AN51+AQ51</f>
        <v>24</v>
      </c>
      <c r="AK51" s="405"/>
      <c r="AL51" s="405">
        <f>AC51*4</f>
        <v>12</v>
      </c>
      <c r="AM51" s="405"/>
      <c r="AN51" s="255">
        <v>12</v>
      </c>
      <c r="AO51" s="255"/>
      <c r="AP51" s="255"/>
      <c r="AQ51" s="365"/>
      <c r="AR51" s="366"/>
      <c r="AS51" s="359">
        <f>AF51-AJ51</f>
        <v>66</v>
      </c>
      <c r="AT51" s="390"/>
      <c r="AU51" s="363">
        <v>3</v>
      </c>
      <c r="AV51" s="364"/>
      <c r="AW51" s="364"/>
      <c r="AX51" s="364"/>
      <c r="AY51" s="364"/>
      <c r="AZ51" s="422"/>
      <c r="BA51" s="33"/>
      <c r="BB51" s="33"/>
      <c r="BD51" s="31"/>
      <c r="BE51" s="31"/>
      <c r="BF51" s="45"/>
    </row>
    <row r="52" spans="1:58" s="30" customFormat="1" ht="21.6" hidden="1" customHeight="1" thickBot="1" x14ac:dyDescent="0.4">
      <c r="A52" s="49"/>
      <c r="B52" s="146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492"/>
      <c r="X52" s="493"/>
      <c r="Y52" s="494"/>
      <c r="Z52" s="494"/>
      <c r="AA52" s="495"/>
      <c r="AB52" s="495"/>
      <c r="AC52" s="249">
        <f>AU52+AW52+AY52</f>
        <v>0</v>
      </c>
      <c r="AD52" s="249"/>
      <c r="AE52" s="250"/>
      <c r="AF52" s="485">
        <f>AC52*30</f>
        <v>0</v>
      </c>
      <c r="AG52" s="486"/>
      <c r="AH52" s="486"/>
      <c r="AI52" s="487"/>
      <c r="AJ52" s="488">
        <f>AL52+AN52+AQ52</f>
        <v>0</v>
      </c>
      <c r="AK52" s="255"/>
      <c r="AL52" s="405">
        <f>AC52*4</f>
        <v>0</v>
      </c>
      <c r="AM52" s="405"/>
      <c r="AN52" s="255"/>
      <c r="AO52" s="255"/>
      <c r="AP52" s="255"/>
      <c r="AQ52" s="476"/>
      <c r="AR52" s="477"/>
      <c r="AS52" s="478">
        <f>AF52-AJ52</f>
        <v>0</v>
      </c>
      <c r="AT52" s="479"/>
      <c r="AU52" s="489"/>
      <c r="AV52" s="490"/>
      <c r="AW52" s="490"/>
      <c r="AX52" s="490"/>
      <c r="AY52" s="490"/>
      <c r="AZ52" s="491"/>
      <c r="BA52" s="33"/>
      <c r="BB52" s="33"/>
      <c r="BD52" s="31"/>
      <c r="BE52" s="31"/>
      <c r="BF52" s="31"/>
    </row>
    <row r="53" spans="1:58" s="30" customFormat="1" ht="21.6" customHeight="1" thickTop="1" thickBot="1" x14ac:dyDescent="0.4">
      <c r="A53" s="113" t="s">
        <v>16</v>
      </c>
      <c r="B53" s="138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5"/>
      <c r="W53" s="463">
        <f>COUNT(W50:X52)</f>
        <v>1</v>
      </c>
      <c r="X53" s="463"/>
      <c r="Y53" s="262">
        <f>COUNT(Y50:Z52)</f>
        <v>1</v>
      </c>
      <c r="Z53" s="262"/>
      <c r="AA53" s="262">
        <f>COUNT(AA50:AB52)</f>
        <v>0</v>
      </c>
      <c r="AB53" s="262"/>
      <c r="AC53" s="464">
        <f>SUM(AC50:AE52)</f>
        <v>6</v>
      </c>
      <c r="AD53" s="464"/>
      <c r="AE53" s="465"/>
      <c r="AF53" s="466">
        <f>SUM(AF50:AI52)</f>
        <v>180</v>
      </c>
      <c r="AG53" s="467"/>
      <c r="AH53" s="467"/>
      <c r="AI53" s="468"/>
      <c r="AJ53" s="469">
        <f>SUM(AJ50:AK52)</f>
        <v>48</v>
      </c>
      <c r="AK53" s="334"/>
      <c r="AL53" s="334">
        <f>SUM(AL50:AM52)</f>
        <v>24</v>
      </c>
      <c r="AM53" s="334"/>
      <c r="AN53" s="480">
        <f>SUM(AN50:AP52)</f>
        <v>24</v>
      </c>
      <c r="AO53" s="480"/>
      <c r="AP53" s="480"/>
      <c r="AQ53" s="480"/>
      <c r="AR53" s="481"/>
      <c r="AS53" s="482">
        <f>SUM(AS50:AT52)</f>
        <v>132</v>
      </c>
      <c r="AT53" s="483"/>
      <c r="AU53" s="484">
        <f>SUM(AU50:AV52)</f>
        <v>6</v>
      </c>
      <c r="AV53" s="462"/>
      <c r="AW53" s="462">
        <f>SUM(AW50:AX52)</f>
        <v>0</v>
      </c>
      <c r="AX53" s="462"/>
      <c r="AY53" s="462">
        <f>SUM(AY50:AZ52)</f>
        <v>0</v>
      </c>
      <c r="AZ53" s="470"/>
      <c r="BA53" s="33"/>
      <c r="BB53" s="33"/>
      <c r="BD53" s="31"/>
      <c r="BE53" s="31"/>
      <c r="BF53" s="31"/>
    </row>
    <row r="54" spans="1:58" s="30" customFormat="1" ht="21.6" customHeight="1" thickTop="1" thickBot="1" x14ac:dyDescent="0.4">
      <c r="A54" s="121" t="s">
        <v>101</v>
      </c>
      <c r="B54" s="3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181"/>
      <c r="AT54" s="181"/>
      <c r="AU54" s="181"/>
      <c r="AV54" s="181"/>
      <c r="AW54" s="181"/>
      <c r="AX54" s="181"/>
      <c r="AY54" s="181"/>
      <c r="AZ54" s="182"/>
      <c r="BA54" s="51"/>
      <c r="BB54" s="51"/>
      <c r="BD54" s="50"/>
      <c r="BE54" s="50"/>
      <c r="BF54" s="31"/>
    </row>
    <row r="55" spans="1:58" s="30" customFormat="1" ht="21.6" customHeight="1" x14ac:dyDescent="0.35">
      <c r="A55" s="213" t="s">
        <v>107</v>
      </c>
      <c r="B55" s="214"/>
      <c r="C55" s="454"/>
      <c r="D55" s="455"/>
      <c r="E55" s="455"/>
      <c r="F55" s="455"/>
      <c r="G55" s="455"/>
      <c r="H55" s="455"/>
      <c r="I55" s="455"/>
      <c r="J55" s="455"/>
      <c r="K55" s="455"/>
      <c r="L55" s="455"/>
      <c r="M55" s="455"/>
      <c r="N55" s="455"/>
      <c r="O55" s="455"/>
      <c r="P55" s="455"/>
      <c r="Q55" s="455"/>
      <c r="R55" s="455"/>
      <c r="S55" s="455"/>
      <c r="T55" s="455"/>
      <c r="U55" s="455"/>
      <c r="V55" s="455"/>
      <c r="W55" s="471"/>
      <c r="X55" s="471"/>
      <c r="Y55" s="472"/>
      <c r="Z55" s="473"/>
      <c r="AA55" s="310"/>
      <c r="AB55" s="310"/>
      <c r="AC55" s="303">
        <f t="shared" ref="AC55:AC61" si="0">AU55+AW55+AY55</f>
        <v>6</v>
      </c>
      <c r="AD55" s="303"/>
      <c r="AE55" s="474"/>
      <c r="AF55" s="297">
        <f t="shared" ref="AF55:AF61" si="1">AC55*30</f>
        <v>180</v>
      </c>
      <c r="AG55" s="298"/>
      <c r="AH55" s="298"/>
      <c r="AI55" s="305"/>
      <c r="AJ55" s="297">
        <f t="shared" ref="AJ55:AJ61" si="2">AL55+AN55+AQ55</f>
        <v>48</v>
      </c>
      <c r="AK55" s="298"/>
      <c r="AL55" s="475">
        <f>AC55*4</f>
        <v>24</v>
      </c>
      <c r="AM55" s="475"/>
      <c r="AN55" s="475">
        <f>AC55*4</f>
        <v>24</v>
      </c>
      <c r="AO55" s="475"/>
      <c r="AP55" s="475"/>
      <c r="AQ55" s="307"/>
      <c r="AR55" s="308"/>
      <c r="AS55" s="309">
        <f t="shared" ref="AS55:AS61" si="3">AF55-AJ55</f>
        <v>132</v>
      </c>
      <c r="AT55" s="310"/>
      <c r="AU55" s="356">
        <v>6</v>
      </c>
      <c r="AV55" s="306"/>
      <c r="AW55" s="306"/>
      <c r="AX55" s="306"/>
      <c r="AY55" s="306"/>
      <c r="AZ55" s="336"/>
      <c r="BA55" s="33"/>
      <c r="BB55" s="33"/>
      <c r="BD55" s="31"/>
      <c r="BE55" s="31"/>
      <c r="BF55" s="45"/>
    </row>
    <row r="56" spans="1:58" s="30" customFormat="1" ht="21.6" customHeight="1" x14ac:dyDescent="0.35">
      <c r="A56" s="215" t="s">
        <v>108</v>
      </c>
      <c r="B56" s="208"/>
      <c r="C56" s="649"/>
      <c r="D56" s="444"/>
      <c r="E56" s="444"/>
      <c r="F56" s="444"/>
      <c r="G56" s="444"/>
      <c r="H56" s="444"/>
      <c r="I56" s="444"/>
      <c r="J56" s="444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06"/>
      <c r="X56" s="406"/>
      <c r="Y56" s="405"/>
      <c r="Z56" s="405"/>
      <c r="AA56" s="390"/>
      <c r="AB56" s="390"/>
      <c r="AC56" s="249">
        <f t="shared" si="0"/>
        <v>9</v>
      </c>
      <c r="AD56" s="249"/>
      <c r="AE56" s="250"/>
      <c r="AF56" s="400">
        <f t="shared" si="1"/>
        <v>270</v>
      </c>
      <c r="AG56" s="405"/>
      <c r="AH56" s="405"/>
      <c r="AI56" s="401"/>
      <c r="AJ56" s="400">
        <f t="shared" si="2"/>
        <v>72</v>
      </c>
      <c r="AK56" s="401"/>
      <c r="AL56" s="254">
        <f t="shared" ref="AL56:AL61" si="4">AC56*4</f>
        <v>36</v>
      </c>
      <c r="AM56" s="254"/>
      <c r="AN56" s="254">
        <f t="shared" ref="AN56:AN61" si="5">AC56*4</f>
        <v>36</v>
      </c>
      <c r="AO56" s="254"/>
      <c r="AP56" s="254"/>
      <c r="AQ56" s="402"/>
      <c r="AR56" s="403"/>
      <c r="AS56" s="359">
        <f t="shared" si="3"/>
        <v>198</v>
      </c>
      <c r="AT56" s="390"/>
      <c r="AU56" s="363">
        <v>9</v>
      </c>
      <c r="AV56" s="364"/>
      <c r="AW56" s="364"/>
      <c r="AX56" s="364"/>
      <c r="AY56" s="364"/>
      <c r="AZ56" s="372"/>
      <c r="BA56" s="33"/>
      <c r="BB56" s="33"/>
      <c r="BD56" s="31"/>
      <c r="BE56" s="31"/>
      <c r="BF56" s="45"/>
    </row>
    <row r="57" spans="1:58" s="30" customFormat="1" ht="21.6" customHeight="1" x14ac:dyDescent="0.35">
      <c r="A57" s="215" t="s">
        <v>109</v>
      </c>
      <c r="B57" s="208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245"/>
      <c r="X57" s="246"/>
      <c r="Y57" s="375"/>
      <c r="Z57" s="375"/>
      <c r="AA57" s="376"/>
      <c r="AB57" s="376"/>
      <c r="AC57" s="249">
        <f t="shared" si="0"/>
        <v>9</v>
      </c>
      <c r="AD57" s="249"/>
      <c r="AE57" s="250"/>
      <c r="AF57" s="377">
        <f t="shared" si="1"/>
        <v>270</v>
      </c>
      <c r="AG57" s="378"/>
      <c r="AH57" s="378"/>
      <c r="AI57" s="379"/>
      <c r="AJ57" s="400">
        <f t="shared" si="2"/>
        <v>72</v>
      </c>
      <c r="AK57" s="401"/>
      <c r="AL57" s="254">
        <f t="shared" si="4"/>
        <v>36</v>
      </c>
      <c r="AM57" s="254"/>
      <c r="AN57" s="254">
        <f t="shared" si="5"/>
        <v>36</v>
      </c>
      <c r="AO57" s="254"/>
      <c r="AP57" s="254"/>
      <c r="AQ57" s="359"/>
      <c r="AR57" s="360"/>
      <c r="AS57" s="361">
        <f t="shared" si="3"/>
        <v>198</v>
      </c>
      <c r="AT57" s="362"/>
      <c r="AU57" s="363">
        <v>9</v>
      </c>
      <c r="AV57" s="364"/>
      <c r="AW57" s="364"/>
      <c r="AX57" s="364"/>
      <c r="AY57" s="364"/>
      <c r="AZ57" s="372"/>
      <c r="BA57" s="33"/>
      <c r="BB57" s="33"/>
      <c r="BD57" s="31"/>
      <c r="BE57" s="31"/>
      <c r="BF57" s="31"/>
    </row>
    <row r="58" spans="1:58" s="30" customFormat="1" ht="21.6" customHeight="1" x14ac:dyDescent="0.35">
      <c r="A58" s="215" t="s">
        <v>110</v>
      </c>
      <c r="B58" s="208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245"/>
      <c r="X58" s="246"/>
      <c r="Y58" s="375"/>
      <c r="Z58" s="375"/>
      <c r="AA58" s="376"/>
      <c r="AB58" s="376"/>
      <c r="AC58" s="249">
        <f t="shared" si="0"/>
        <v>5</v>
      </c>
      <c r="AD58" s="249"/>
      <c r="AE58" s="250"/>
      <c r="AF58" s="377">
        <f t="shared" si="1"/>
        <v>150</v>
      </c>
      <c r="AG58" s="378"/>
      <c r="AH58" s="378"/>
      <c r="AI58" s="379"/>
      <c r="AJ58" s="400">
        <f t="shared" si="2"/>
        <v>40</v>
      </c>
      <c r="AK58" s="401"/>
      <c r="AL58" s="254">
        <f t="shared" si="4"/>
        <v>20</v>
      </c>
      <c r="AM58" s="254"/>
      <c r="AN58" s="254">
        <f t="shared" si="5"/>
        <v>20</v>
      </c>
      <c r="AO58" s="254"/>
      <c r="AP58" s="254"/>
      <c r="AQ58" s="359"/>
      <c r="AR58" s="360"/>
      <c r="AS58" s="361">
        <f t="shared" si="3"/>
        <v>110</v>
      </c>
      <c r="AT58" s="362"/>
      <c r="AU58" s="363"/>
      <c r="AV58" s="364"/>
      <c r="AW58" s="364"/>
      <c r="AX58" s="364"/>
      <c r="AY58" s="364">
        <v>5</v>
      </c>
      <c r="AZ58" s="372"/>
      <c r="BA58" s="33"/>
      <c r="BB58" s="33"/>
      <c r="BD58" s="31"/>
      <c r="BE58" s="31"/>
      <c r="BF58" s="31"/>
    </row>
    <row r="59" spans="1:58" s="30" customFormat="1" ht="21.6" customHeight="1" x14ac:dyDescent="0.35">
      <c r="A59" s="215" t="s">
        <v>111</v>
      </c>
      <c r="B59" s="208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245"/>
      <c r="X59" s="246"/>
      <c r="Y59" s="375"/>
      <c r="Z59" s="375"/>
      <c r="AA59" s="376"/>
      <c r="AB59" s="376"/>
      <c r="AC59" s="249">
        <f t="shared" si="0"/>
        <v>5</v>
      </c>
      <c r="AD59" s="249"/>
      <c r="AE59" s="250"/>
      <c r="AF59" s="377">
        <f t="shared" si="1"/>
        <v>150</v>
      </c>
      <c r="AG59" s="378"/>
      <c r="AH59" s="378"/>
      <c r="AI59" s="379"/>
      <c r="AJ59" s="400">
        <f t="shared" si="2"/>
        <v>40</v>
      </c>
      <c r="AK59" s="401"/>
      <c r="AL59" s="254">
        <f t="shared" si="4"/>
        <v>20</v>
      </c>
      <c r="AM59" s="254"/>
      <c r="AN59" s="254">
        <f t="shared" si="5"/>
        <v>20</v>
      </c>
      <c r="AO59" s="254"/>
      <c r="AP59" s="254"/>
      <c r="AQ59" s="359"/>
      <c r="AR59" s="360"/>
      <c r="AS59" s="361">
        <f t="shared" si="3"/>
        <v>110</v>
      </c>
      <c r="AT59" s="362"/>
      <c r="AU59" s="363"/>
      <c r="AV59" s="364"/>
      <c r="AW59" s="364"/>
      <c r="AX59" s="364"/>
      <c r="AY59" s="364">
        <v>5</v>
      </c>
      <c r="AZ59" s="372"/>
      <c r="BA59" s="33"/>
      <c r="BB59" s="33"/>
      <c r="BD59" s="31"/>
      <c r="BE59" s="31"/>
      <c r="BF59" s="31"/>
    </row>
    <row r="60" spans="1:58" s="30" customFormat="1" ht="21.6" customHeight="1" x14ac:dyDescent="0.35">
      <c r="A60" s="215" t="s">
        <v>112</v>
      </c>
      <c r="B60" s="208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/>
      <c r="R60" s="374"/>
      <c r="S60" s="374"/>
      <c r="T60" s="374"/>
      <c r="U60" s="374"/>
      <c r="V60" s="374"/>
      <c r="W60" s="245"/>
      <c r="X60" s="246"/>
      <c r="Y60" s="375"/>
      <c r="Z60" s="375"/>
      <c r="AA60" s="376"/>
      <c r="AB60" s="376"/>
      <c r="AC60" s="249">
        <f t="shared" si="0"/>
        <v>5</v>
      </c>
      <c r="AD60" s="249"/>
      <c r="AE60" s="250"/>
      <c r="AF60" s="377">
        <f t="shared" si="1"/>
        <v>150</v>
      </c>
      <c r="AG60" s="378"/>
      <c r="AH60" s="378"/>
      <c r="AI60" s="379"/>
      <c r="AJ60" s="400">
        <f t="shared" si="2"/>
        <v>40</v>
      </c>
      <c r="AK60" s="401"/>
      <c r="AL60" s="254">
        <f t="shared" si="4"/>
        <v>20</v>
      </c>
      <c r="AM60" s="254"/>
      <c r="AN60" s="254">
        <f t="shared" si="5"/>
        <v>20</v>
      </c>
      <c r="AO60" s="254"/>
      <c r="AP60" s="254"/>
      <c r="AQ60" s="359"/>
      <c r="AR60" s="360"/>
      <c r="AS60" s="361">
        <f t="shared" si="3"/>
        <v>110</v>
      </c>
      <c r="AT60" s="362"/>
      <c r="AU60" s="363"/>
      <c r="AV60" s="364"/>
      <c r="AW60" s="364"/>
      <c r="AX60" s="364"/>
      <c r="AY60" s="364">
        <v>5</v>
      </c>
      <c r="AZ60" s="372"/>
      <c r="BA60" s="33"/>
      <c r="BB60" s="33"/>
      <c r="BD60" s="31"/>
      <c r="BE60" s="31"/>
      <c r="BF60" s="31"/>
    </row>
    <row r="61" spans="1:58" s="30" customFormat="1" ht="21.6" customHeight="1" thickBot="1" x14ac:dyDescent="0.4">
      <c r="A61" s="216" t="s">
        <v>113</v>
      </c>
      <c r="B61" s="217"/>
      <c r="C61" s="428"/>
      <c r="D61" s="429"/>
      <c r="E61" s="429"/>
      <c r="F61" s="429"/>
      <c r="G61" s="429"/>
      <c r="H61" s="429"/>
      <c r="I61" s="429"/>
      <c r="J61" s="429"/>
      <c r="K61" s="429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56"/>
      <c r="X61" s="457"/>
      <c r="Y61" s="458"/>
      <c r="Z61" s="458"/>
      <c r="AA61" s="459"/>
      <c r="AB61" s="459"/>
      <c r="AC61" s="460">
        <f t="shared" si="0"/>
        <v>6</v>
      </c>
      <c r="AD61" s="460"/>
      <c r="AE61" s="461"/>
      <c r="AF61" s="431">
        <f t="shared" si="1"/>
        <v>180</v>
      </c>
      <c r="AG61" s="432"/>
      <c r="AH61" s="432"/>
      <c r="AI61" s="433"/>
      <c r="AJ61" s="434">
        <f t="shared" si="2"/>
        <v>48</v>
      </c>
      <c r="AK61" s="435"/>
      <c r="AL61" s="436">
        <f t="shared" si="4"/>
        <v>24</v>
      </c>
      <c r="AM61" s="436"/>
      <c r="AN61" s="436">
        <f t="shared" si="5"/>
        <v>24</v>
      </c>
      <c r="AO61" s="436"/>
      <c r="AP61" s="436"/>
      <c r="AQ61" s="435"/>
      <c r="AR61" s="448"/>
      <c r="AS61" s="449">
        <f t="shared" si="3"/>
        <v>132</v>
      </c>
      <c r="AT61" s="450"/>
      <c r="AU61" s="451"/>
      <c r="AV61" s="452"/>
      <c r="AW61" s="452">
        <v>6</v>
      </c>
      <c r="AX61" s="452"/>
      <c r="AY61" s="452"/>
      <c r="AZ61" s="453"/>
      <c r="BA61" s="33"/>
      <c r="BB61" s="33"/>
      <c r="BD61" s="31"/>
      <c r="BE61" s="31"/>
      <c r="BF61" s="31"/>
    </row>
    <row r="62" spans="1:58" s="41" customFormat="1" ht="21.6" customHeight="1" thickBot="1" x14ac:dyDescent="0.4">
      <c r="A62" s="183" t="s">
        <v>15</v>
      </c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218"/>
      <c r="BA62" s="43"/>
      <c r="BB62" s="43"/>
      <c r="BC62" s="31"/>
      <c r="BD62" s="42"/>
      <c r="BE62" s="42"/>
      <c r="BF62" s="42"/>
    </row>
    <row r="63" spans="1:58" s="39" customFormat="1" ht="21.6" customHeight="1" x14ac:dyDescent="0.35">
      <c r="A63" s="223" t="s">
        <v>14</v>
      </c>
      <c r="B63" s="224"/>
      <c r="C63" s="225" t="s">
        <v>12</v>
      </c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99"/>
      <c r="X63" s="299"/>
      <c r="Y63" s="665">
        <v>2</v>
      </c>
      <c r="Z63" s="665"/>
      <c r="AA63" s="300"/>
      <c r="AB63" s="301"/>
      <c r="AC63" s="302">
        <f>AU63+AW63+AY63</f>
        <v>9</v>
      </c>
      <c r="AD63" s="303"/>
      <c r="AE63" s="304"/>
      <c r="AF63" s="297">
        <f>AC63*30</f>
        <v>270</v>
      </c>
      <c r="AG63" s="298"/>
      <c r="AH63" s="298"/>
      <c r="AI63" s="305"/>
      <c r="AJ63" s="297"/>
      <c r="AK63" s="298"/>
      <c r="AL63" s="298"/>
      <c r="AM63" s="298"/>
      <c r="AN63" s="298"/>
      <c r="AO63" s="298"/>
      <c r="AP63" s="298"/>
      <c r="AQ63" s="307"/>
      <c r="AR63" s="308"/>
      <c r="AS63" s="309">
        <f>AF63-AJ63</f>
        <v>270</v>
      </c>
      <c r="AT63" s="310"/>
      <c r="AU63" s="356"/>
      <c r="AV63" s="306"/>
      <c r="AW63" s="306">
        <v>9</v>
      </c>
      <c r="AX63" s="306"/>
      <c r="AY63" s="306"/>
      <c r="AZ63" s="336"/>
      <c r="BA63" s="33"/>
      <c r="BB63" s="33"/>
      <c r="BC63" s="30"/>
      <c r="BD63" s="31"/>
      <c r="BE63" s="40"/>
      <c r="BF63" s="40"/>
    </row>
    <row r="64" spans="1:58" s="39" customFormat="1" ht="21.6" customHeight="1" x14ac:dyDescent="0.35">
      <c r="A64" s="227" t="s">
        <v>13</v>
      </c>
      <c r="B64" s="178"/>
      <c r="C64" s="179" t="s">
        <v>12</v>
      </c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404"/>
      <c r="X64" s="404"/>
      <c r="Y64" s="337"/>
      <c r="Z64" s="337"/>
      <c r="AA64" s="338"/>
      <c r="AB64" s="339"/>
      <c r="AC64" s="340">
        <f>AU64+AW64+AY64</f>
        <v>0</v>
      </c>
      <c r="AD64" s="341"/>
      <c r="AE64" s="342"/>
      <c r="AF64" s="343">
        <f>AC64*30</f>
        <v>0</v>
      </c>
      <c r="AG64" s="314"/>
      <c r="AH64" s="314"/>
      <c r="AI64" s="344"/>
      <c r="AJ64" s="343"/>
      <c r="AK64" s="314"/>
      <c r="AL64" s="314"/>
      <c r="AM64" s="314"/>
      <c r="AN64" s="314"/>
      <c r="AO64" s="314"/>
      <c r="AP64" s="314"/>
      <c r="AQ64" s="357"/>
      <c r="AR64" s="358"/>
      <c r="AS64" s="315">
        <f>AF64-AJ64</f>
        <v>0</v>
      </c>
      <c r="AT64" s="316"/>
      <c r="AU64" s="347"/>
      <c r="AV64" s="320"/>
      <c r="AW64" s="320"/>
      <c r="AX64" s="320"/>
      <c r="AY64" s="320"/>
      <c r="AZ64" s="346"/>
      <c r="BA64" s="33"/>
      <c r="BB64" s="33"/>
      <c r="BC64" s="30"/>
      <c r="BD64" s="31"/>
      <c r="BE64" s="40"/>
      <c r="BF64" s="40"/>
    </row>
    <row r="65" spans="1:58" s="39" customFormat="1" ht="21" hidden="1" customHeight="1" thickBot="1" x14ac:dyDescent="0.4">
      <c r="A65" s="228"/>
      <c r="B65" s="229"/>
      <c r="C65" s="441"/>
      <c r="D65" s="442"/>
      <c r="E65" s="442"/>
      <c r="F65" s="442"/>
      <c r="G65" s="442"/>
      <c r="H65" s="442"/>
      <c r="I65" s="442"/>
      <c r="J65" s="442"/>
      <c r="K65" s="442"/>
      <c r="L65" s="442"/>
      <c r="M65" s="442"/>
      <c r="N65" s="442"/>
      <c r="O65" s="442"/>
      <c r="P65" s="442"/>
      <c r="Q65" s="442"/>
      <c r="R65" s="442"/>
      <c r="S65" s="442"/>
      <c r="T65" s="442"/>
      <c r="U65" s="442"/>
      <c r="V65" s="443"/>
      <c r="W65" s="439"/>
      <c r="X65" s="349"/>
      <c r="Y65" s="348"/>
      <c r="Z65" s="349"/>
      <c r="AA65" s="350"/>
      <c r="AB65" s="351"/>
      <c r="AC65" s="352">
        <f>AU65+AW65+AY65</f>
        <v>0</v>
      </c>
      <c r="AD65" s="353"/>
      <c r="AE65" s="354"/>
      <c r="AF65" s="317">
        <f>AC65*30</f>
        <v>0</v>
      </c>
      <c r="AG65" s="440"/>
      <c r="AH65" s="440"/>
      <c r="AI65" s="321"/>
      <c r="AJ65" s="317"/>
      <c r="AK65" s="318"/>
      <c r="AL65" s="319"/>
      <c r="AM65" s="318"/>
      <c r="AN65" s="311"/>
      <c r="AO65" s="312"/>
      <c r="AP65" s="313">
        <f>AL65-AN65</f>
        <v>0</v>
      </c>
      <c r="AQ65" s="319"/>
      <c r="AR65" s="321"/>
      <c r="AS65" s="317">
        <f>AF65-AJ65</f>
        <v>0</v>
      </c>
      <c r="AT65" s="322"/>
      <c r="AU65" s="323"/>
      <c r="AV65" s="324"/>
      <c r="AW65" s="325"/>
      <c r="AX65" s="324"/>
      <c r="AY65" s="325"/>
      <c r="AZ65" s="345"/>
      <c r="BA65" s="33"/>
      <c r="BB65" s="33"/>
      <c r="BC65" s="30"/>
      <c r="BD65" s="40"/>
      <c r="BE65" s="40"/>
      <c r="BF65" s="40"/>
    </row>
    <row r="66" spans="1:58" s="30" customFormat="1" ht="21.6" customHeight="1" thickBot="1" x14ac:dyDescent="0.4">
      <c r="A66" s="219" t="s">
        <v>20</v>
      </c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2"/>
      <c r="W66" s="657">
        <f>COUNT(W55:X65)</f>
        <v>0</v>
      </c>
      <c r="X66" s="657"/>
      <c r="Y66" s="657">
        <f>COUNT(Y55:Z65)</f>
        <v>1</v>
      </c>
      <c r="Z66" s="657"/>
      <c r="AA66" s="657">
        <f>COUNT(AA55:AB65)</f>
        <v>0</v>
      </c>
      <c r="AB66" s="657"/>
      <c r="AC66" s="658">
        <f>SUM(AC55:AE65)</f>
        <v>54</v>
      </c>
      <c r="AD66" s="658"/>
      <c r="AE66" s="659"/>
      <c r="AF66" s="660">
        <f>SUM(AF55:AI65)</f>
        <v>1620</v>
      </c>
      <c r="AG66" s="661"/>
      <c r="AH66" s="661"/>
      <c r="AI66" s="661"/>
      <c r="AJ66" s="646">
        <f>SUM(AJ55:AK65)</f>
        <v>360</v>
      </c>
      <c r="AK66" s="642"/>
      <c r="AL66" s="642">
        <f>SUM(AL55:AM65)</f>
        <v>180</v>
      </c>
      <c r="AM66" s="642"/>
      <c r="AN66" s="643">
        <f>SUM(AN55:AP65)</f>
        <v>180</v>
      </c>
      <c r="AO66" s="643"/>
      <c r="AP66" s="643"/>
      <c r="AQ66" s="644">
        <f>SUM(AQ55:AR65)</f>
        <v>0</v>
      </c>
      <c r="AR66" s="645"/>
      <c r="AS66" s="646">
        <f>SUM(AS55:AT65)</f>
        <v>1260</v>
      </c>
      <c r="AT66" s="642"/>
      <c r="AU66" s="647">
        <f>SUM(AU55:AV65)</f>
        <v>24</v>
      </c>
      <c r="AV66" s="648"/>
      <c r="AW66" s="648">
        <f>SUM(AW55:AX65)</f>
        <v>15</v>
      </c>
      <c r="AX66" s="648"/>
      <c r="AY66" s="648">
        <f>SUM(AY55:AZ65)</f>
        <v>15</v>
      </c>
      <c r="AZ66" s="662"/>
      <c r="BA66" s="33"/>
      <c r="BB66" s="33"/>
      <c r="BD66" s="31"/>
      <c r="BE66" s="31"/>
      <c r="BF66" s="31"/>
    </row>
    <row r="67" spans="1:58" s="30" customFormat="1" ht="21.6" customHeight="1" thickTop="1" thickBot="1" x14ac:dyDescent="0.4">
      <c r="A67" s="116" t="s">
        <v>163</v>
      </c>
      <c r="B67" s="138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8"/>
      <c r="W67" s="285">
        <f>W53+W66</f>
        <v>1</v>
      </c>
      <c r="X67" s="285"/>
      <c r="Y67" s="285">
        <f>Y53+Y66</f>
        <v>2</v>
      </c>
      <c r="Z67" s="285"/>
      <c r="AA67" s="285">
        <f>AA53+AA66</f>
        <v>0</v>
      </c>
      <c r="AB67" s="285"/>
      <c r="AC67" s="329">
        <f>AC53+AC66</f>
        <v>60</v>
      </c>
      <c r="AD67" s="329"/>
      <c r="AE67" s="437"/>
      <c r="AF67" s="438">
        <f>AF53+AF66</f>
        <v>1800</v>
      </c>
      <c r="AG67" s="335"/>
      <c r="AH67" s="335"/>
      <c r="AI67" s="335"/>
      <c r="AJ67" s="332">
        <f>AJ53+AJ66</f>
        <v>408</v>
      </c>
      <c r="AK67" s="327"/>
      <c r="AL67" s="332">
        <f>AL53+AL66</f>
        <v>204</v>
      </c>
      <c r="AM67" s="327"/>
      <c r="AN67" s="413">
        <f>AN53+AN66</f>
        <v>204</v>
      </c>
      <c r="AO67" s="413"/>
      <c r="AP67" s="413"/>
      <c r="AQ67" s="414">
        <f>AQ53+AQ66</f>
        <v>0</v>
      </c>
      <c r="AR67" s="415"/>
      <c r="AS67" s="332">
        <f>AS53+AS66</f>
        <v>1392</v>
      </c>
      <c r="AT67" s="328"/>
      <c r="AU67" s="416">
        <f>AU53+AU66</f>
        <v>30</v>
      </c>
      <c r="AV67" s="411"/>
      <c r="AW67" s="411">
        <f>AW53+AW66</f>
        <v>15</v>
      </c>
      <c r="AX67" s="411"/>
      <c r="AY67" s="411">
        <f>AY53+AY66</f>
        <v>15</v>
      </c>
      <c r="AZ67" s="412"/>
      <c r="BA67" s="33"/>
      <c r="BB67" s="33"/>
      <c r="BD67" s="31"/>
      <c r="BE67" s="31"/>
      <c r="BF67" s="31"/>
    </row>
    <row r="68" spans="1:58" s="30" customFormat="1" ht="25.5" customHeight="1" thickTop="1" thickBot="1" x14ac:dyDescent="0.4">
      <c r="A68" s="137" t="s">
        <v>132</v>
      </c>
      <c r="B68" s="136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76"/>
      <c r="AV68" s="176"/>
      <c r="AW68" s="176"/>
      <c r="AX68" s="176"/>
      <c r="AY68" s="176"/>
      <c r="AZ68" s="177"/>
      <c r="BA68" s="44"/>
      <c r="BB68" s="44"/>
      <c r="BD68" s="31"/>
      <c r="BE68" s="31"/>
      <c r="BF68" s="31"/>
    </row>
    <row r="69" spans="1:58" s="46" customFormat="1" ht="21" customHeight="1" thickTop="1" thickBot="1" x14ac:dyDescent="0.4">
      <c r="A69" s="110" t="s">
        <v>153</v>
      </c>
      <c r="B69" s="47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2"/>
      <c r="BA69" s="48"/>
      <c r="BB69" s="48"/>
      <c r="BC69" s="30"/>
      <c r="BD69" s="47"/>
      <c r="BE69" s="47"/>
      <c r="BF69" s="47"/>
    </row>
    <row r="70" spans="1:58" s="30" customFormat="1" ht="24" customHeight="1" thickTop="1" x14ac:dyDescent="0.35">
      <c r="A70" s="135" t="s">
        <v>19</v>
      </c>
      <c r="B70" s="134"/>
      <c r="C70" s="444" t="s">
        <v>156</v>
      </c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  <c r="X70" s="445"/>
      <c r="Y70" s="446"/>
      <c r="Z70" s="446"/>
      <c r="AA70" s="447"/>
      <c r="AB70" s="447"/>
      <c r="AC70" s="249">
        <f t="shared" ref="AC70:AC75" si="6">AU70+AW70+AY70</f>
        <v>5</v>
      </c>
      <c r="AD70" s="249"/>
      <c r="AE70" s="250"/>
      <c r="AF70" s="425">
        <f t="shared" ref="AF70:AF75" si="7">AC70*30</f>
        <v>150</v>
      </c>
      <c r="AG70" s="426"/>
      <c r="AH70" s="426"/>
      <c r="AI70" s="427"/>
      <c r="AJ70" s="400">
        <f t="shared" ref="AJ70:AJ75" si="8">AL70+AN70+AQ70</f>
        <v>40</v>
      </c>
      <c r="AK70" s="405"/>
      <c r="AL70" s="430">
        <f t="shared" ref="AL70:AL75" si="9">AC70*4</f>
        <v>20</v>
      </c>
      <c r="AM70" s="430"/>
      <c r="AN70" s="255">
        <f t="shared" ref="AN70:AN75" si="10">AC70*4</f>
        <v>20</v>
      </c>
      <c r="AO70" s="255"/>
      <c r="AP70" s="255"/>
      <c r="AQ70" s="417"/>
      <c r="AR70" s="418"/>
      <c r="AS70" s="420">
        <f t="shared" ref="AS70:AS75" si="11">AF70-AJ70</f>
        <v>110</v>
      </c>
      <c r="AT70" s="421"/>
      <c r="AU70" s="419"/>
      <c r="AV70" s="391"/>
      <c r="AW70" s="391">
        <v>5</v>
      </c>
      <c r="AX70" s="391"/>
      <c r="AY70" s="391"/>
      <c r="AZ70" s="424"/>
      <c r="BA70" s="33"/>
      <c r="BB70" s="33"/>
      <c r="BD70" s="31"/>
      <c r="BE70" s="31"/>
      <c r="BF70" s="31"/>
    </row>
    <row r="71" spans="1:58" s="30" customFormat="1" ht="21.6" customHeight="1" x14ac:dyDescent="0.35">
      <c r="A71" s="148" t="s">
        <v>18</v>
      </c>
      <c r="B71" s="147"/>
      <c r="C71" s="242" t="s">
        <v>157</v>
      </c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4"/>
      <c r="W71" s="406"/>
      <c r="X71" s="406"/>
      <c r="Y71" s="405"/>
      <c r="Z71" s="405"/>
      <c r="AA71" s="390"/>
      <c r="AB71" s="390"/>
      <c r="AC71" s="249">
        <f t="shared" si="6"/>
        <v>5</v>
      </c>
      <c r="AD71" s="249"/>
      <c r="AE71" s="250"/>
      <c r="AF71" s="400">
        <f t="shared" si="7"/>
        <v>150</v>
      </c>
      <c r="AG71" s="405"/>
      <c r="AH71" s="405"/>
      <c r="AI71" s="401"/>
      <c r="AJ71" s="400">
        <f t="shared" si="8"/>
        <v>40</v>
      </c>
      <c r="AK71" s="401"/>
      <c r="AL71" s="254">
        <f t="shared" si="9"/>
        <v>20</v>
      </c>
      <c r="AM71" s="254"/>
      <c r="AN71" s="255">
        <f t="shared" si="10"/>
        <v>20</v>
      </c>
      <c r="AO71" s="255"/>
      <c r="AP71" s="255"/>
      <c r="AQ71" s="423"/>
      <c r="AR71" s="403"/>
      <c r="AS71" s="359">
        <f t="shared" si="11"/>
        <v>110</v>
      </c>
      <c r="AT71" s="390"/>
      <c r="AU71" s="363"/>
      <c r="AV71" s="364"/>
      <c r="AW71" s="364">
        <v>5</v>
      </c>
      <c r="AX71" s="364"/>
      <c r="AY71" s="364"/>
      <c r="AZ71" s="422"/>
      <c r="BA71" s="33"/>
      <c r="BB71" s="33"/>
      <c r="BD71" s="31"/>
      <c r="BE71" s="31"/>
      <c r="BF71" s="45"/>
    </row>
    <row r="72" spans="1:58" s="30" customFormat="1" ht="21.6" customHeight="1" x14ac:dyDescent="0.35">
      <c r="A72" s="148" t="s">
        <v>17</v>
      </c>
      <c r="B72" s="147"/>
      <c r="C72" s="242" t="s">
        <v>158</v>
      </c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4"/>
      <c r="W72" s="407"/>
      <c r="X72" s="408"/>
      <c r="Y72" s="409"/>
      <c r="Z72" s="409"/>
      <c r="AA72" s="410"/>
      <c r="AB72" s="410"/>
      <c r="AC72" s="249">
        <f t="shared" si="6"/>
        <v>5</v>
      </c>
      <c r="AD72" s="249"/>
      <c r="AE72" s="250"/>
      <c r="AF72" s="400">
        <f t="shared" si="7"/>
        <v>150</v>
      </c>
      <c r="AG72" s="405"/>
      <c r="AH72" s="405"/>
      <c r="AI72" s="401"/>
      <c r="AJ72" s="400">
        <f t="shared" si="8"/>
        <v>40</v>
      </c>
      <c r="AK72" s="401"/>
      <c r="AL72" s="254">
        <f t="shared" si="9"/>
        <v>20</v>
      </c>
      <c r="AM72" s="254"/>
      <c r="AN72" s="255">
        <f t="shared" si="10"/>
        <v>20</v>
      </c>
      <c r="AO72" s="255"/>
      <c r="AP72" s="255"/>
      <c r="AQ72" s="365"/>
      <c r="AR72" s="366"/>
      <c r="AS72" s="359">
        <f t="shared" si="11"/>
        <v>110</v>
      </c>
      <c r="AT72" s="390"/>
      <c r="AU72" s="363"/>
      <c r="AV72" s="364"/>
      <c r="AW72" s="364">
        <v>5</v>
      </c>
      <c r="AX72" s="364"/>
      <c r="AY72" s="364"/>
      <c r="AZ72" s="422"/>
      <c r="BA72" s="33"/>
      <c r="BB72" s="33"/>
      <c r="BD72" s="31"/>
      <c r="BE72" s="31"/>
      <c r="BF72" s="31"/>
    </row>
    <row r="73" spans="1:58" s="30" customFormat="1" ht="21.6" customHeight="1" x14ac:dyDescent="0.35">
      <c r="A73" s="148" t="s">
        <v>98</v>
      </c>
      <c r="B73" s="147"/>
      <c r="C73" s="242" t="s">
        <v>159</v>
      </c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4"/>
      <c r="W73" s="245"/>
      <c r="X73" s="246"/>
      <c r="Y73" s="247"/>
      <c r="Z73" s="247"/>
      <c r="AA73" s="248"/>
      <c r="AB73" s="248"/>
      <c r="AC73" s="249">
        <f t="shared" si="6"/>
        <v>5</v>
      </c>
      <c r="AD73" s="249"/>
      <c r="AE73" s="250"/>
      <c r="AF73" s="251">
        <f t="shared" si="7"/>
        <v>150</v>
      </c>
      <c r="AG73" s="252"/>
      <c r="AH73" s="252"/>
      <c r="AI73" s="253"/>
      <c r="AJ73" s="251">
        <f t="shared" si="8"/>
        <v>40</v>
      </c>
      <c r="AK73" s="253"/>
      <c r="AL73" s="254">
        <f t="shared" si="9"/>
        <v>20</v>
      </c>
      <c r="AM73" s="254"/>
      <c r="AN73" s="255">
        <f t="shared" si="10"/>
        <v>20</v>
      </c>
      <c r="AO73" s="255"/>
      <c r="AP73" s="255"/>
      <c r="AQ73" s="369"/>
      <c r="AR73" s="370"/>
      <c r="AS73" s="367">
        <f t="shared" si="11"/>
        <v>110</v>
      </c>
      <c r="AT73" s="368"/>
      <c r="AU73" s="371"/>
      <c r="AV73" s="240"/>
      <c r="AW73" s="240"/>
      <c r="AX73" s="240"/>
      <c r="AY73" s="240">
        <v>5</v>
      </c>
      <c r="AZ73" s="241"/>
      <c r="BA73" s="33"/>
      <c r="BB73" s="33"/>
      <c r="BD73" s="31"/>
      <c r="BE73" s="31"/>
      <c r="BF73" s="31"/>
    </row>
    <row r="74" spans="1:58" s="30" customFormat="1" ht="21.6" customHeight="1" x14ac:dyDescent="0.35">
      <c r="A74" s="148" t="s">
        <v>99</v>
      </c>
      <c r="B74" s="147"/>
      <c r="C74" s="242" t="s">
        <v>160</v>
      </c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4"/>
      <c r="W74" s="245"/>
      <c r="X74" s="246"/>
      <c r="Y74" s="247"/>
      <c r="Z74" s="247"/>
      <c r="AA74" s="248"/>
      <c r="AB74" s="248"/>
      <c r="AC74" s="249">
        <f t="shared" si="6"/>
        <v>5</v>
      </c>
      <c r="AD74" s="249"/>
      <c r="AE74" s="250"/>
      <c r="AF74" s="251">
        <f t="shared" si="7"/>
        <v>150</v>
      </c>
      <c r="AG74" s="252"/>
      <c r="AH74" s="252"/>
      <c r="AI74" s="253"/>
      <c r="AJ74" s="251">
        <f t="shared" si="8"/>
        <v>40</v>
      </c>
      <c r="AK74" s="253"/>
      <c r="AL74" s="254">
        <f t="shared" si="9"/>
        <v>20</v>
      </c>
      <c r="AM74" s="254"/>
      <c r="AN74" s="255">
        <f t="shared" si="10"/>
        <v>20</v>
      </c>
      <c r="AO74" s="255"/>
      <c r="AP74" s="255"/>
      <c r="AQ74" s="369"/>
      <c r="AR74" s="370"/>
      <c r="AS74" s="367">
        <f t="shared" si="11"/>
        <v>110</v>
      </c>
      <c r="AT74" s="368"/>
      <c r="AU74" s="371"/>
      <c r="AV74" s="240"/>
      <c r="AW74" s="240"/>
      <c r="AX74" s="240"/>
      <c r="AY74" s="240">
        <v>5</v>
      </c>
      <c r="AZ74" s="241"/>
      <c r="BA74" s="33"/>
      <c r="BB74" s="33"/>
      <c r="BD74" s="31"/>
      <c r="BE74" s="31"/>
      <c r="BF74" s="31"/>
    </row>
    <row r="75" spans="1:58" s="30" customFormat="1" ht="20.25" customHeight="1" thickBot="1" x14ac:dyDescent="0.4">
      <c r="A75" s="148" t="s">
        <v>130</v>
      </c>
      <c r="B75" s="147"/>
      <c r="C75" s="242" t="s">
        <v>161</v>
      </c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4"/>
      <c r="W75" s="380"/>
      <c r="X75" s="381"/>
      <c r="Y75" s="382"/>
      <c r="Z75" s="381"/>
      <c r="AA75" s="382"/>
      <c r="AB75" s="383"/>
      <c r="AC75" s="249">
        <f t="shared" si="6"/>
        <v>5</v>
      </c>
      <c r="AD75" s="249"/>
      <c r="AE75" s="250"/>
      <c r="AF75" s="384">
        <f t="shared" si="7"/>
        <v>150</v>
      </c>
      <c r="AG75" s="385"/>
      <c r="AH75" s="385"/>
      <c r="AI75" s="386"/>
      <c r="AJ75" s="392">
        <f t="shared" si="8"/>
        <v>40</v>
      </c>
      <c r="AK75" s="393"/>
      <c r="AL75" s="394">
        <f t="shared" si="9"/>
        <v>20</v>
      </c>
      <c r="AM75" s="395"/>
      <c r="AN75" s="396">
        <f t="shared" si="10"/>
        <v>20</v>
      </c>
      <c r="AO75" s="378"/>
      <c r="AP75" s="359"/>
      <c r="AQ75" s="397"/>
      <c r="AR75" s="398"/>
      <c r="AS75" s="384">
        <f t="shared" si="11"/>
        <v>110</v>
      </c>
      <c r="AT75" s="383"/>
      <c r="AU75" s="399"/>
      <c r="AV75" s="388"/>
      <c r="AW75" s="387"/>
      <c r="AX75" s="388"/>
      <c r="AY75" s="387">
        <v>5</v>
      </c>
      <c r="AZ75" s="389"/>
      <c r="BA75" s="33"/>
      <c r="BB75" s="33"/>
      <c r="BD75" s="31"/>
      <c r="BE75" s="31"/>
      <c r="BF75" s="45"/>
    </row>
    <row r="76" spans="1:58" s="30" customFormat="1" ht="21" customHeight="1" thickTop="1" thickBot="1" x14ac:dyDescent="0.45">
      <c r="A76" s="116" t="s">
        <v>164</v>
      </c>
      <c r="B76" s="136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285">
        <f>COUNT(W70:X75)</f>
        <v>0</v>
      </c>
      <c r="X76" s="286"/>
      <c r="Y76" s="285">
        <f>COUNT(Y70:Z75)</f>
        <v>0</v>
      </c>
      <c r="Z76" s="286"/>
      <c r="AA76" s="285">
        <f>COUNT(AA70:AB75)</f>
        <v>0</v>
      </c>
      <c r="AB76" s="286"/>
      <c r="AC76" s="326">
        <f>SUM(AC70:AE75)</f>
        <v>30</v>
      </c>
      <c r="AD76" s="327"/>
      <c r="AE76" s="328"/>
      <c r="AF76" s="329">
        <f>SUM(AF70:AI75)</f>
        <v>900</v>
      </c>
      <c r="AG76" s="330"/>
      <c r="AH76" s="330"/>
      <c r="AI76" s="331"/>
      <c r="AJ76" s="332">
        <f>SUM(AJ70:AK75)</f>
        <v>240</v>
      </c>
      <c r="AK76" s="327"/>
      <c r="AL76" s="332">
        <f>SUM(AL70:AM75)</f>
        <v>120</v>
      </c>
      <c r="AM76" s="327"/>
      <c r="AN76" s="355">
        <f>SUM(AN70:AP75)</f>
        <v>120</v>
      </c>
      <c r="AO76" s="355"/>
      <c r="AP76" s="355" t="e">
        <f>#REF!+#REF!</f>
        <v>#REF!</v>
      </c>
      <c r="AQ76" s="327">
        <f>SUM(AQ70:AR75)</f>
        <v>0</v>
      </c>
      <c r="AR76" s="335"/>
      <c r="AS76" s="327">
        <f>SUM(AS70:AT75)</f>
        <v>660</v>
      </c>
      <c r="AT76" s="335"/>
      <c r="AU76" s="334">
        <f>SUM(AU70:AV75)</f>
        <v>0</v>
      </c>
      <c r="AV76" s="334"/>
      <c r="AW76" s="334">
        <f>SUM(AW70:AX75)</f>
        <v>15</v>
      </c>
      <c r="AX76" s="334"/>
      <c r="AY76" s="334">
        <f>SUM(AY70:AZ75)</f>
        <v>15</v>
      </c>
      <c r="AZ76" s="334"/>
      <c r="BA76" s="33"/>
      <c r="BB76" s="33"/>
      <c r="BD76" s="31"/>
      <c r="BE76" s="31"/>
      <c r="BF76" s="31"/>
    </row>
    <row r="77" spans="1:58" s="30" customFormat="1" ht="21" customHeight="1" thickTop="1" thickBot="1" x14ac:dyDescent="0.4">
      <c r="A77" s="231"/>
      <c r="B77" s="232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4" t="s">
        <v>117</v>
      </c>
      <c r="W77" s="279">
        <f>W67+W76</f>
        <v>1</v>
      </c>
      <c r="X77" s="280"/>
      <c r="Y77" s="279">
        <f>Y67+Y76</f>
        <v>2</v>
      </c>
      <c r="Z77" s="280"/>
      <c r="AA77" s="279">
        <f>AA67+AA76</f>
        <v>0</v>
      </c>
      <c r="AB77" s="280"/>
      <c r="AC77" s="281">
        <f>AC67+AC76</f>
        <v>90</v>
      </c>
      <c r="AD77" s="275"/>
      <c r="AE77" s="282"/>
      <c r="AF77" s="283">
        <f>AF67+AF76</f>
        <v>2700</v>
      </c>
      <c r="AG77" s="284"/>
      <c r="AH77" s="284"/>
      <c r="AI77" s="284"/>
      <c r="AJ77" s="272">
        <f>AJ67+AJ76</f>
        <v>648</v>
      </c>
      <c r="AK77" s="273"/>
      <c r="AL77" s="272">
        <f>AL67+AL76</f>
        <v>324</v>
      </c>
      <c r="AM77" s="273"/>
      <c r="AN77" s="274">
        <f>AN67+AN76</f>
        <v>324</v>
      </c>
      <c r="AO77" s="275"/>
      <c r="AP77" s="275"/>
      <c r="AQ77" s="276">
        <f>AQ67+AQ76</f>
        <v>0</v>
      </c>
      <c r="AR77" s="273"/>
      <c r="AS77" s="277">
        <f>AS67+AS76</f>
        <v>2052</v>
      </c>
      <c r="AT77" s="278"/>
      <c r="AU77" s="261">
        <f>AU67+AU76</f>
        <v>30</v>
      </c>
      <c r="AV77" s="262"/>
      <c r="AW77" s="261">
        <f>AW67+AW76</f>
        <v>30</v>
      </c>
      <c r="AX77" s="262"/>
      <c r="AY77" s="261">
        <f>AY67+AY76</f>
        <v>30</v>
      </c>
      <c r="AZ77" s="262"/>
      <c r="BA77" s="38"/>
      <c r="BB77" s="38"/>
      <c r="BD77" s="31"/>
      <c r="BE77" s="31"/>
      <c r="BF77" s="31"/>
    </row>
    <row r="78" spans="1:58" s="30" customFormat="1" ht="21" customHeight="1" thickTop="1" thickBot="1" x14ac:dyDescent="0.4">
      <c r="A78" s="142"/>
      <c r="B78" s="31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22"/>
      <c r="X78" s="122"/>
      <c r="Y78" s="122"/>
      <c r="Z78" s="122"/>
      <c r="AA78" s="122"/>
      <c r="AB78" s="122"/>
      <c r="AC78" s="123"/>
      <c r="AD78" s="123"/>
      <c r="AE78" s="123"/>
      <c r="AF78" s="124"/>
      <c r="AG78" s="125"/>
      <c r="AH78" s="125"/>
      <c r="AI78" s="125"/>
      <c r="AJ78" s="122"/>
      <c r="AK78" s="122"/>
      <c r="AL78" s="122"/>
      <c r="AM78" s="122"/>
      <c r="AN78" s="126"/>
      <c r="AO78" s="126"/>
      <c r="AP78" s="126"/>
      <c r="AQ78" s="37"/>
      <c r="AR78" s="37"/>
      <c r="AS78" s="123"/>
      <c r="AT78" s="127" t="s">
        <v>10</v>
      </c>
      <c r="AU78" s="263">
        <v>16</v>
      </c>
      <c r="AV78" s="264"/>
      <c r="AW78" s="264">
        <v>16</v>
      </c>
      <c r="AX78" s="264"/>
      <c r="AY78" s="264">
        <v>16</v>
      </c>
      <c r="AZ78" s="265"/>
      <c r="BA78" s="33"/>
      <c r="BB78" s="33"/>
      <c r="BC78" s="36"/>
      <c r="BD78" s="36"/>
      <c r="BE78" s="31"/>
      <c r="BF78" s="31"/>
    </row>
    <row r="79" spans="1:58" s="30" customFormat="1" ht="18.75" customHeight="1" thickTop="1" x14ac:dyDescent="0.35">
      <c r="A79" s="141"/>
      <c r="B79" s="270" t="s">
        <v>9</v>
      </c>
      <c r="C79" s="270"/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70"/>
      <c r="AS79" s="270"/>
      <c r="AT79" s="270"/>
      <c r="AU79" s="271">
        <f>COUNTIF($W50:$X52,1)+COUNTIF($W55:$X65,1)+COUNTIF($W70:$X75,1)</f>
        <v>1</v>
      </c>
      <c r="AV79" s="268"/>
      <c r="AW79" s="268">
        <f>COUNTIF($W50:$X52,2)+COUNTIF($W55:$X65,2)+COUNTIF($W70:$X75,2)</f>
        <v>0</v>
      </c>
      <c r="AX79" s="268"/>
      <c r="AY79" s="268">
        <f>COUNTIF($W50:$X52,3)+COUNTIF($W55:$X65,3)+COUNTIF($W70:$X75,3)</f>
        <v>0</v>
      </c>
      <c r="AZ79" s="269"/>
      <c r="BA79" s="33"/>
      <c r="BB79" s="33"/>
      <c r="BC79" s="32"/>
      <c r="BD79" s="32"/>
      <c r="BE79" s="31"/>
      <c r="BF79" s="31"/>
    </row>
    <row r="80" spans="1:58" s="30" customFormat="1" ht="18.75" customHeight="1" x14ac:dyDescent="0.35">
      <c r="A80" s="149"/>
      <c r="B80" s="289" t="s">
        <v>8</v>
      </c>
      <c r="C80" s="289"/>
      <c r="D80" s="289"/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  <c r="AE80" s="289"/>
      <c r="AF80" s="289"/>
      <c r="AG80" s="289"/>
      <c r="AH80" s="289"/>
      <c r="AI80" s="289"/>
      <c r="AJ80" s="289"/>
      <c r="AK80" s="289"/>
      <c r="AL80" s="289"/>
      <c r="AM80" s="289"/>
      <c r="AN80" s="289"/>
      <c r="AO80" s="289"/>
      <c r="AP80" s="289"/>
      <c r="AQ80" s="289"/>
      <c r="AR80" s="289"/>
      <c r="AS80" s="289"/>
      <c r="AT80" s="289"/>
      <c r="AU80" s="290">
        <f>COUNTIF($Y50:$Z52,1)+COUNTIF($Y55:$Z65,1)+COUNTIF($Y70:$Z75,1)</f>
        <v>1</v>
      </c>
      <c r="AV80" s="266"/>
      <c r="AW80" s="266">
        <f>COUNTIF($Y50:$Z52,2)+COUNTIF($Y55:$Z65,2)+COUNTIF($Y70:$Z75,2)</f>
        <v>1</v>
      </c>
      <c r="AX80" s="266"/>
      <c r="AY80" s="266">
        <f>COUNTIF($Y50:$Z52,2)+COUNTIF($Y55:$Z65,2)+COUNTIF($Y70:$Z75,2)</f>
        <v>1</v>
      </c>
      <c r="AZ80" s="267"/>
      <c r="BA80" s="33"/>
      <c r="BB80" s="33"/>
      <c r="BC80" s="32"/>
      <c r="BD80" s="32"/>
      <c r="BE80" s="31"/>
      <c r="BF80" s="31"/>
    </row>
    <row r="81" spans="1:60" s="30" customFormat="1" ht="18.75" customHeight="1" x14ac:dyDescent="0.35">
      <c r="A81" s="149"/>
      <c r="B81" s="289" t="s">
        <v>7</v>
      </c>
      <c r="C81" s="289"/>
      <c r="D81" s="289"/>
      <c r="E81" s="289"/>
      <c r="F81" s="289"/>
      <c r="G81" s="289"/>
      <c r="H81" s="289"/>
      <c r="I81" s="289"/>
      <c r="J81" s="289"/>
      <c r="K81" s="289"/>
      <c r="L81" s="289"/>
      <c r="M81" s="289"/>
      <c r="N81" s="289"/>
      <c r="O81" s="289"/>
      <c r="P81" s="289"/>
      <c r="Q81" s="289"/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289"/>
      <c r="AD81" s="289"/>
      <c r="AE81" s="289"/>
      <c r="AF81" s="289"/>
      <c r="AG81" s="289"/>
      <c r="AH81" s="289"/>
      <c r="AI81" s="289"/>
      <c r="AJ81" s="289"/>
      <c r="AK81" s="289"/>
      <c r="AL81" s="289"/>
      <c r="AM81" s="289"/>
      <c r="AN81" s="289"/>
      <c r="AO81" s="289"/>
      <c r="AP81" s="289"/>
      <c r="AQ81" s="289"/>
      <c r="AR81" s="289"/>
      <c r="AS81" s="289"/>
      <c r="AT81" s="289"/>
      <c r="AU81" s="290">
        <f>COUNTIF($AA50:$AB52,1)+COUNTIF($AA55:$AB61,1)+COUNTIF($AA70:$AB75,1)</f>
        <v>0</v>
      </c>
      <c r="AV81" s="266"/>
      <c r="AW81" s="266">
        <f>COUNTIF($AA50:$AB52,1)+COUNTIF($AA55:$AB61,1)+COUNTIF($AA70:$AB75,1)</f>
        <v>0</v>
      </c>
      <c r="AX81" s="266"/>
      <c r="AY81" s="266">
        <f>COUNTIF($AA50:$AB52,3)+COUNTIF($AA55:$AB65,3)+COUNTIF($AA70:$AB75,3)</f>
        <v>0</v>
      </c>
      <c r="AZ81" s="267"/>
      <c r="BA81" s="33"/>
      <c r="BB81" s="33"/>
      <c r="BC81" s="32"/>
      <c r="BD81" s="32"/>
      <c r="BE81" s="31"/>
      <c r="BF81" s="31"/>
    </row>
    <row r="82" spans="1:60" s="30" customFormat="1" ht="18.75" customHeight="1" thickBot="1" x14ac:dyDescent="0.4">
      <c r="A82" s="150"/>
      <c r="B82" s="291" t="s">
        <v>165</v>
      </c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2">
        <f>COUNTA(AU50:AV52,AU55:AV65,AU70:AV75)</f>
        <v>5</v>
      </c>
      <c r="AV82" s="293"/>
      <c r="AW82" s="293">
        <f>COUNTA(AW50:AX52,AW55:AX65,AW70:AX75)</f>
        <v>5</v>
      </c>
      <c r="AX82" s="293"/>
      <c r="AY82" s="293">
        <f>COUNTA(AY50:AZ52,AY55:AZ65,AY70:AZ75)</f>
        <v>6</v>
      </c>
      <c r="AZ82" s="294"/>
      <c r="BA82" s="33"/>
      <c r="BB82" s="33"/>
      <c r="BC82" s="32"/>
      <c r="BD82" s="32"/>
      <c r="BE82" s="31"/>
      <c r="BF82" s="31"/>
    </row>
    <row r="83" spans="1:60" s="30" customFormat="1" ht="18.75" customHeight="1" thickTop="1" x14ac:dyDescent="0.35"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4"/>
      <c r="AV83" s="34"/>
      <c r="AW83" s="34"/>
      <c r="AX83" s="34"/>
      <c r="AY83" s="34"/>
      <c r="AZ83" s="34"/>
      <c r="BA83" s="34"/>
      <c r="BB83" s="34"/>
      <c r="BC83" s="33"/>
      <c r="BD83" s="33"/>
      <c r="BE83" s="32"/>
      <c r="BF83" s="32"/>
      <c r="BG83" s="31"/>
      <c r="BH83" s="31"/>
    </row>
    <row r="84" spans="1:60" s="27" customFormat="1" ht="24.9" customHeight="1" x14ac:dyDescent="0.3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9"/>
      <c r="AP84" s="29"/>
      <c r="AQ84" s="29"/>
      <c r="AR84" s="29"/>
      <c r="AS84" s="29"/>
      <c r="AT84" s="29"/>
      <c r="BC84" s="28"/>
      <c r="BD84" s="28"/>
      <c r="BE84" s="28"/>
      <c r="BF84" s="28"/>
      <c r="BG84" s="28"/>
      <c r="BH84" s="28"/>
    </row>
    <row r="85" spans="1:60" ht="24.9" customHeight="1" x14ac:dyDescent="0.25"/>
    <row r="86" spans="1:60" s="27" customFormat="1" ht="24.9" customHeight="1" x14ac:dyDescent="0.4">
      <c r="B86" s="28"/>
      <c r="C86" s="209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8"/>
      <c r="AG86" s="28"/>
      <c r="AH86" s="28"/>
      <c r="AI86" s="28"/>
      <c r="AJ86" s="28"/>
      <c r="AK86" s="28"/>
      <c r="AL86" s="28"/>
      <c r="AM86" s="28"/>
      <c r="AN86" s="28"/>
      <c r="AO86" s="29"/>
      <c r="AP86" s="29"/>
      <c r="AQ86" s="29"/>
      <c r="AR86" s="29"/>
      <c r="AS86" s="29"/>
      <c r="AT86" s="29"/>
      <c r="BC86" s="28"/>
      <c r="BD86" s="28"/>
      <c r="BE86" s="28"/>
      <c r="BF86" s="28"/>
      <c r="BG86" s="28"/>
      <c r="BH86" s="28"/>
    </row>
    <row r="87" spans="1:60" ht="24.9" customHeight="1" x14ac:dyDescent="0.45">
      <c r="C87" s="211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</row>
    <row r="88" spans="1:60" s="27" customFormat="1" ht="24.9" customHeight="1" x14ac:dyDescent="0.4">
      <c r="B88" s="28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8"/>
      <c r="AG88" s="28"/>
      <c r="AH88" s="28"/>
      <c r="AI88" s="28"/>
      <c r="AJ88" s="28"/>
      <c r="AK88" s="28"/>
      <c r="AL88" s="28"/>
      <c r="AM88" s="28"/>
      <c r="AN88" s="28"/>
      <c r="AO88" s="29"/>
      <c r="AP88" s="29"/>
      <c r="AQ88" s="29"/>
      <c r="AR88" s="29"/>
      <c r="AS88" s="29"/>
      <c r="AT88" s="29"/>
      <c r="BC88" s="28"/>
      <c r="BD88" s="28"/>
      <c r="BE88" s="28"/>
      <c r="BF88" s="28"/>
      <c r="BG88" s="28"/>
      <c r="BH88" s="28"/>
    </row>
    <row r="89" spans="1:60" ht="24.9" customHeight="1" x14ac:dyDescent="0.4"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</row>
    <row r="90" spans="1:60" s="27" customFormat="1" ht="24.9" customHeight="1" x14ac:dyDescent="0.4">
      <c r="B90" s="28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8"/>
      <c r="AG90" s="28"/>
      <c r="AH90" s="28"/>
      <c r="AI90" s="28"/>
      <c r="AJ90" s="28"/>
      <c r="AK90" s="28"/>
      <c r="AL90" s="28"/>
      <c r="AM90" s="28"/>
      <c r="AN90" s="28"/>
      <c r="AO90" s="29"/>
      <c r="AP90" s="29"/>
      <c r="AQ90" s="29"/>
      <c r="AR90" s="29"/>
      <c r="AS90" s="29"/>
      <c r="AT90" s="29"/>
      <c r="BC90" s="28"/>
      <c r="BD90" s="28"/>
      <c r="BE90" s="28"/>
      <c r="BF90" s="28"/>
      <c r="BG90" s="28"/>
      <c r="BH90" s="28"/>
    </row>
    <row r="91" spans="1:60" ht="24.9" customHeight="1" x14ac:dyDescent="0.4"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</row>
    <row r="92" spans="1:60" s="27" customFormat="1" ht="24.9" hidden="1" customHeight="1" x14ac:dyDescent="0.4">
      <c r="B92" s="28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8"/>
      <c r="AG92" s="28"/>
      <c r="AH92" s="28"/>
      <c r="AI92" s="28"/>
      <c r="AJ92" s="28"/>
      <c r="AK92" s="28"/>
      <c r="AL92" s="28"/>
      <c r="AM92" s="28"/>
      <c r="AN92" s="28"/>
      <c r="AO92" s="29"/>
      <c r="AP92" s="29"/>
      <c r="AQ92" s="29"/>
      <c r="AR92" s="29"/>
      <c r="AS92" s="29"/>
      <c r="AT92" s="29"/>
      <c r="BC92" s="28"/>
      <c r="BD92" s="28"/>
      <c r="BE92" s="28"/>
      <c r="BF92" s="28"/>
      <c r="BG92" s="28"/>
      <c r="BH92" s="28"/>
    </row>
    <row r="93" spans="1:60" ht="24.9" hidden="1" customHeight="1" x14ac:dyDescent="0.45">
      <c r="C93" s="211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2"/>
      <c r="AC93" s="212"/>
      <c r="AD93" s="212"/>
      <c r="AE93" s="212"/>
    </row>
    <row r="94" spans="1:60" s="27" customFormat="1" ht="24.9" hidden="1" customHeight="1" x14ac:dyDescent="0.4">
      <c r="B94" s="28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8"/>
      <c r="AG94" s="28"/>
      <c r="AH94" s="28"/>
      <c r="AI94" s="28"/>
      <c r="AJ94" s="28"/>
      <c r="AK94" s="28"/>
      <c r="AL94" s="28"/>
      <c r="AM94" s="28"/>
      <c r="AN94" s="28"/>
      <c r="AO94" s="29"/>
      <c r="AP94" s="29"/>
      <c r="AQ94" s="29"/>
      <c r="AR94" s="29"/>
      <c r="AS94" s="29"/>
      <c r="AT94" s="29"/>
      <c r="BC94" s="28"/>
      <c r="BD94" s="28"/>
      <c r="BE94" s="28"/>
      <c r="BF94" s="28"/>
      <c r="BG94" s="28"/>
      <c r="BH94" s="28"/>
    </row>
    <row r="95" spans="1:60" ht="24.9" hidden="1" customHeight="1" x14ac:dyDescent="0.4"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</row>
    <row r="96" spans="1:60" s="27" customFormat="1" ht="24.9" hidden="1" customHeight="1" x14ac:dyDescent="0.4">
      <c r="B96" s="28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8"/>
      <c r="AG96" s="28"/>
      <c r="AH96" s="28"/>
      <c r="AI96" s="28"/>
      <c r="AJ96" s="28"/>
      <c r="AK96" s="28"/>
      <c r="AL96" s="28"/>
      <c r="AM96" s="28"/>
      <c r="AN96" s="28"/>
      <c r="AO96" s="29"/>
      <c r="AP96" s="29"/>
      <c r="AQ96" s="29"/>
      <c r="AR96" s="29"/>
      <c r="AS96" s="29"/>
      <c r="AT96" s="29"/>
      <c r="BC96" s="28"/>
      <c r="BD96" s="28"/>
      <c r="BE96" s="28"/>
      <c r="BF96" s="28"/>
      <c r="BG96" s="28"/>
      <c r="BH96" s="28"/>
    </row>
    <row r="97" spans="1:66" ht="24.9" hidden="1" customHeight="1" x14ac:dyDescent="0.4"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</row>
    <row r="98" spans="1:66" s="27" customFormat="1" ht="24.9" hidden="1" customHeight="1" x14ac:dyDescent="0.4">
      <c r="B98" s="28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8"/>
      <c r="AG98" s="28"/>
      <c r="AH98" s="28"/>
      <c r="AI98" s="28"/>
      <c r="AJ98" s="28"/>
      <c r="AK98" s="28"/>
      <c r="AL98" s="28"/>
      <c r="AM98" s="28"/>
      <c r="AN98" s="28"/>
      <c r="AO98" s="29"/>
      <c r="AP98" s="29"/>
      <c r="AQ98" s="29"/>
      <c r="AR98" s="29"/>
      <c r="AS98" s="29"/>
      <c r="AT98" s="29"/>
      <c r="BC98" s="28"/>
      <c r="BD98" s="28"/>
      <c r="BE98" s="28"/>
      <c r="BF98" s="28"/>
      <c r="BG98" s="28"/>
      <c r="BH98" s="28"/>
    </row>
    <row r="99" spans="1:66" ht="24.9" hidden="1" customHeight="1" x14ac:dyDescent="0.4"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</row>
    <row r="100" spans="1:66" s="27" customFormat="1" ht="24.9" hidden="1" customHeight="1" x14ac:dyDescent="0.4">
      <c r="B100" s="28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8"/>
      <c r="AG100" s="28"/>
      <c r="AH100" s="28"/>
      <c r="AI100" s="28"/>
      <c r="AJ100" s="28"/>
      <c r="AK100" s="28"/>
      <c r="AL100" s="28"/>
      <c r="AM100" s="28"/>
      <c r="AN100" s="28"/>
      <c r="AO100" s="29"/>
      <c r="AP100" s="29"/>
      <c r="AQ100" s="29"/>
      <c r="AR100" s="29"/>
      <c r="AS100" s="29"/>
      <c r="AT100" s="29"/>
      <c r="BC100" s="28"/>
      <c r="BD100" s="28"/>
      <c r="BE100" s="28"/>
      <c r="BF100" s="28"/>
      <c r="BG100" s="28"/>
      <c r="BH100" s="28"/>
    </row>
    <row r="101" spans="1:66" ht="24.9" hidden="1" customHeight="1" x14ac:dyDescent="0.4"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</row>
    <row r="102" spans="1:66" s="27" customFormat="1" ht="24.9" hidden="1" customHeight="1" x14ac:dyDescent="0.4">
      <c r="B102" s="28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8"/>
      <c r="AG102" s="28"/>
      <c r="AH102" s="28"/>
      <c r="AI102" s="28"/>
      <c r="AJ102" s="28"/>
      <c r="AK102" s="28"/>
      <c r="AL102" s="28"/>
      <c r="AM102" s="28"/>
      <c r="AN102" s="28"/>
      <c r="AO102" s="29"/>
      <c r="AP102" s="29"/>
      <c r="AQ102" s="29"/>
      <c r="AR102" s="29"/>
      <c r="AS102" s="29"/>
      <c r="AT102" s="29"/>
      <c r="BC102" s="28"/>
      <c r="BD102" s="28"/>
      <c r="BE102" s="28"/>
      <c r="BF102" s="28"/>
      <c r="BG102" s="28"/>
      <c r="BH102" s="28"/>
    </row>
    <row r="103" spans="1:66" ht="24.9" customHeight="1" x14ac:dyDescent="0.4"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</row>
    <row r="104" spans="1:66" customFormat="1" ht="61.8" customHeight="1" x14ac:dyDescent="0.25">
      <c r="A104" s="239"/>
      <c r="B104" s="295" t="s">
        <v>154</v>
      </c>
      <c r="C104" s="295"/>
      <c r="D104" s="295"/>
      <c r="E104" s="295"/>
      <c r="F104" s="295"/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  <c r="AG104" s="295"/>
      <c r="AH104" s="295"/>
      <c r="AI104" s="295"/>
      <c r="AJ104" s="295"/>
      <c r="AK104" s="295"/>
      <c r="AL104" s="295"/>
      <c r="AM104" s="295"/>
      <c r="AN104" s="295"/>
      <c r="AO104" s="295"/>
      <c r="AP104" s="295"/>
      <c r="AQ104" s="295"/>
      <c r="AR104" s="295"/>
      <c r="AS104" s="295"/>
      <c r="AT104" s="295"/>
      <c r="AU104" s="295"/>
      <c r="AV104" s="295"/>
      <c r="AW104" s="295"/>
      <c r="AX104" s="295"/>
      <c r="AY104" s="105"/>
      <c r="AZ104" s="105"/>
      <c r="BA104" s="105"/>
    </row>
    <row r="105" spans="1:66" customFormat="1" ht="24.9" customHeight="1" x14ac:dyDescent="0.25">
      <c r="A105" s="239"/>
      <c r="B105" s="296" t="s">
        <v>155</v>
      </c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105"/>
      <c r="AZ105" s="105"/>
      <c r="BA105" s="105"/>
    </row>
    <row r="106" spans="1:66" s="6" customFormat="1" ht="24.75" customHeight="1" x14ac:dyDescent="0.25"/>
    <row r="107" spans="1:66" s="15" customFormat="1" ht="22.8" x14ac:dyDescent="0.4">
      <c r="B107" s="10"/>
      <c r="C107" s="23" t="s">
        <v>6</v>
      </c>
      <c r="D107" s="20"/>
      <c r="E107" s="10"/>
      <c r="F107" s="10"/>
      <c r="H107" s="10"/>
      <c r="I107" s="10"/>
      <c r="J107" s="10"/>
      <c r="K107" s="26"/>
      <c r="L107" s="26"/>
      <c r="M107" s="26"/>
      <c r="N107" s="26"/>
      <c r="O107" s="26"/>
      <c r="P107" s="26"/>
      <c r="Q107" s="22"/>
      <c r="R107" s="22"/>
      <c r="S107" s="20"/>
      <c r="T107" s="26"/>
      <c r="U107" s="26"/>
      <c r="V107" s="26"/>
      <c r="W107" s="26"/>
      <c r="X107" s="23" t="s">
        <v>5</v>
      </c>
      <c r="Y107" s="26"/>
      <c r="Z107" s="25"/>
      <c r="AA107" s="20"/>
      <c r="AB107" s="20"/>
      <c r="AC107" s="10"/>
      <c r="AD107" s="10"/>
      <c r="AF107" s="10"/>
      <c r="AG107" s="10"/>
      <c r="AH107" s="10"/>
      <c r="AI107" s="10"/>
      <c r="AJ107" s="10"/>
      <c r="AN107" s="20"/>
      <c r="AO107" s="24"/>
      <c r="AP107" s="20"/>
      <c r="AR107" s="23" t="s">
        <v>5</v>
      </c>
      <c r="AS107" s="10"/>
      <c r="AT107" s="10"/>
      <c r="AU107" s="10"/>
      <c r="AV107" s="10"/>
      <c r="AW107" s="10"/>
      <c r="AX107" s="10"/>
      <c r="AY107" s="10"/>
      <c r="AZ107" s="10"/>
      <c r="BA107" s="10"/>
    </row>
    <row r="108" spans="1:66" s="15" customFormat="1" ht="28.5" customHeight="1" x14ac:dyDescent="0.4">
      <c r="B108" s="10"/>
      <c r="C108" s="23" t="s">
        <v>88</v>
      </c>
      <c r="D108" s="20"/>
      <c r="E108" s="10"/>
      <c r="F108" s="10"/>
      <c r="H108" s="10"/>
      <c r="I108" s="10"/>
      <c r="J108" s="10"/>
      <c r="K108" s="10"/>
      <c r="L108" s="22"/>
      <c r="M108" s="22"/>
      <c r="N108" s="22"/>
      <c r="O108" s="22"/>
      <c r="P108" s="22"/>
      <c r="Q108" s="10"/>
      <c r="R108" s="10"/>
      <c r="S108" s="20"/>
      <c r="T108" s="10"/>
      <c r="U108" s="22"/>
      <c r="V108" s="22"/>
      <c r="W108" s="22"/>
      <c r="X108" s="20"/>
      <c r="Z108" s="21" t="s">
        <v>4</v>
      </c>
      <c r="AA108" s="20"/>
      <c r="AB108" s="10"/>
      <c r="AC108" s="10"/>
      <c r="AD108" s="10"/>
      <c r="AF108" s="10"/>
      <c r="AG108" s="10"/>
      <c r="AH108" s="10"/>
      <c r="AI108" s="10"/>
      <c r="AJ108" s="10"/>
      <c r="AN108" s="287" t="s">
        <v>3</v>
      </c>
      <c r="AO108" s="287"/>
      <c r="AP108" s="287"/>
      <c r="AQ108" s="287"/>
      <c r="AR108" s="287"/>
      <c r="AS108" s="287"/>
      <c r="AT108" s="287"/>
      <c r="AU108" s="287"/>
      <c r="AV108" s="287"/>
      <c r="AW108" s="287"/>
      <c r="AX108" s="287"/>
      <c r="AY108" s="287"/>
      <c r="AZ108" s="287"/>
      <c r="BA108" s="287"/>
    </row>
    <row r="109" spans="1:66" s="15" customFormat="1" ht="22.8" x14ac:dyDescent="0.4">
      <c r="B109" s="10"/>
      <c r="C109" s="19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F109" s="10"/>
      <c r="AG109" s="10"/>
      <c r="AH109" s="10"/>
      <c r="AI109" s="10"/>
      <c r="AJ109" s="10"/>
      <c r="AN109" s="11"/>
      <c r="AO109" s="11"/>
      <c r="AP109" s="11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</row>
    <row r="110" spans="1:66" s="15" customFormat="1" ht="28.5" customHeight="1" x14ac:dyDescent="0.4">
      <c r="B110" s="17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P110" s="10"/>
      <c r="Q110" s="10"/>
      <c r="R110" s="10"/>
      <c r="S110" s="11"/>
      <c r="T110" s="17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8"/>
      <c r="AF110" s="17"/>
      <c r="AG110" s="11"/>
      <c r="AH110" s="11"/>
      <c r="AI110" s="11"/>
      <c r="AJ110" s="11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6"/>
    </row>
    <row r="111" spans="1:66" ht="22.8" x14ac:dyDescent="0.4">
      <c r="B111" s="14"/>
      <c r="C111" s="10"/>
      <c r="D111" s="10"/>
      <c r="E111" s="12" t="s">
        <v>120</v>
      </c>
      <c r="F111" s="10"/>
      <c r="G111" s="10"/>
      <c r="H111" s="10"/>
      <c r="I111" s="10"/>
      <c r="J111" s="10"/>
      <c r="K111" s="10"/>
      <c r="L111" s="10"/>
      <c r="M111" s="10"/>
      <c r="P111" s="10"/>
      <c r="Q111" s="10"/>
      <c r="R111" s="10"/>
      <c r="S111" s="14"/>
      <c r="T111" s="10"/>
      <c r="U111" s="10"/>
      <c r="V111" s="10"/>
      <c r="W111" s="10"/>
      <c r="X111" s="12" t="s">
        <v>121</v>
      </c>
      <c r="Y111" s="10"/>
      <c r="Z111" s="10"/>
      <c r="AA111" s="10"/>
      <c r="AB111" s="10"/>
      <c r="AC111" s="10"/>
      <c r="AD111" s="10"/>
      <c r="AF111" s="10"/>
      <c r="AG111" s="10"/>
      <c r="AH111" s="10"/>
      <c r="AI111" s="10"/>
      <c r="AJ111" s="10"/>
      <c r="AO111" s="1"/>
      <c r="AP111" s="1"/>
      <c r="AQ111" s="13" t="s">
        <v>141</v>
      </c>
      <c r="AR111" s="13"/>
      <c r="AS111" s="13"/>
      <c r="AT111" s="1"/>
      <c r="AY111" s="1"/>
      <c r="AZ111" s="10"/>
      <c r="BA111" s="10"/>
      <c r="BB111" s="12"/>
      <c r="BC111" s="11"/>
      <c r="BD111" s="11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</row>
    <row r="112" spans="1:66" s="4" customFormat="1" ht="24.75" customHeight="1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</row>
    <row r="113" spans="2:54" s="4" customFormat="1" ht="24.75" customHeight="1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288" t="s">
        <v>142</v>
      </c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5"/>
      <c r="BB113" s="5"/>
    </row>
    <row r="114" spans="2:54" s="9" customFormat="1" ht="44.25" customHeight="1" x14ac:dyDescent="0.35">
      <c r="B114" s="9" t="s">
        <v>2</v>
      </c>
      <c r="AK114" s="9" t="s">
        <v>1</v>
      </c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8"/>
    </row>
    <row r="115" spans="2:54" s="7" customFormat="1" ht="34.5" customHeight="1" x14ac:dyDescent="0.35">
      <c r="B115" s="9" t="s">
        <v>0</v>
      </c>
      <c r="T115" s="9"/>
      <c r="AK115" s="9"/>
      <c r="AV115" s="8"/>
      <c r="AW115" s="8"/>
    </row>
    <row r="116" spans="2:54" s="6" customFormat="1" ht="24.75" customHeight="1" x14ac:dyDescent="0.25"/>
    <row r="117" spans="2:54" s="4" customFormat="1" ht="24.75" customHeight="1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</sheetData>
  <sheetProtection selectLockedCells="1" selectUnlockedCells="1"/>
  <mergeCells count="541">
    <mergeCell ref="AI113:AZ113"/>
    <mergeCell ref="B80:AT80"/>
    <mergeCell ref="AU80:AV80"/>
    <mergeCell ref="AW80:AX80"/>
    <mergeCell ref="AY80:AZ80"/>
    <mergeCell ref="B81:AT81"/>
    <mergeCell ref="AU81:AV81"/>
    <mergeCell ref="AW81:AX81"/>
    <mergeCell ref="AY81:AZ81"/>
    <mergeCell ref="AJ77:AK77"/>
    <mergeCell ref="AQ77:AR77"/>
    <mergeCell ref="AS77:AT77"/>
    <mergeCell ref="AU77:AV77"/>
    <mergeCell ref="B82:AT82"/>
    <mergeCell ref="AU82:AV82"/>
    <mergeCell ref="AW82:AX82"/>
    <mergeCell ref="AY82:AZ82"/>
    <mergeCell ref="AN108:BA108"/>
    <mergeCell ref="B104:AX104"/>
    <mergeCell ref="B105:AX105"/>
    <mergeCell ref="AQ75:AR75"/>
    <mergeCell ref="AS75:AT75"/>
    <mergeCell ref="AU75:AV75"/>
    <mergeCell ref="AW75:AX75"/>
    <mergeCell ref="B79:AT79"/>
    <mergeCell ref="AU79:AV79"/>
    <mergeCell ref="AW79:AX79"/>
    <mergeCell ref="AY79:AZ79"/>
    <mergeCell ref="AL77:AM77"/>
    <mergeCell ref="AN77:AP77"/>
    <mergeCell ref="AW77:AX77"/>
    <mergeCell ref="AS76:AT76"/>
    <mergeCell ref="AU76:AV76"/>
    <mergeCell ref="AW76:AX76"/>
    <mergeCell ref="AY77:AZ77"/>
    <mergeCell ref="AU78:AV78"/>
    <mergeCell ref="AW78:AX78"/>
    <mergeCell ref="AY78:AZ78"/>
    <mergeCell ref="AY76:AZ76"/>
    <mergeCell ref="W77:X77"/>
    <mergeCell ref="Y77:Z77"/>
    <mergeCell ref="AA77:AB77"/>
    <mergeCell ref="AC77:AE77"/>
    <mergeCell ref="AF77:AI77"/>
    <mergeCell ref="W76:X76"/>
    <mergeCell ref="Y76:Z76"/>
    <mergeCell ref="AA76:AB76"/>
    <mergeCell ref="AC76:AE76"/>
    <mergeCell ref="AF76:AI76"/>
    <mergeCell ref="AJ76:AK76"/>
    <mergeCell ref="AL76:AM76"/>
    <mergeCell ref="AN76:AP76"/>
    <mergeCell ref="AQ76:AR76"/>
    <mergeCell ref="C74:V74"/>
    <mergeCell ref="W74:X74"/>
    <mergeCell ref="Y74:Z74"/>
    <mergeCell ref="AA74:AB74"/>
    <mergeCell ref="AC74:AE74"/>
    <mergeCell ref="AU74:AV74"/>
    <mergeCell ref="AW74:AX74"/>
    <mergeCell ref="AY74:AZ74"/>
    <mergeCell ref="C75:V75"/>
    <mergeCell ref="W75:X75"/>
    <mergeCell ref="Y75:Z75"/>
    <mergeCell ref="AA75:AB75"/>
    <mergeCell ref="AC75:AE75"/>
    <mergeCell ref="AF75:AI75"/>
    <mergeCell ref="AJ75:AK75"/>
    <mergeCell ref="AF74:AI74"/>
    <mergeCell ref="AJ74:AK74"/>
    <mergeCell ref="AL74:AM74"/>
    <mergeCell ref="AN74:AP74"/>
    <mergeCell ref="AQ74:AR74"/>
    <mergeCell ref="AS74:AT74"/>
    <mergeCell ref="AY75:AZ75"/>
    <mergeCell ref="AL75:AM75"/>
    <mergeCell ref="AN75:AP75"/>
    <mergeCell ref="AY71:AZ71"/>
    <mergeCell ref="C72:V72"/>
    <mergeCell ref="W72:X72"/>
    <mergeCell ref="Y72:Z72"/>
    <mergeCell ref="AA72:AB72"/>
    <mergeCell ref="AC72:AE72"/>
    <mergeCell ref="AF72:AI72"/>
    <mergeCell ref="AJ72:AK72"/>
    <mergeCell ref="AL72:AM72"/>
    <mergeCell ref="AN72:AP72"/>
    <mergeCell ref="AL71:AM71"/>
    <mergeCell ref="AN71:AP71"/>
    <mergeCell ref="AQ71:AR71"/>
    <mergeCell ref="AS71:AT71"/>
    <mergeCell ref="AU71:AV71"/>
    <mergeCell ref="AW71:AX71"/>
    <mergeCell ref="AQ72:AR72"/>
    <mergeCell ref="AS72:AT72"/>
    <mergeCell ref="AU72:AV72"/>
    <mergeCell ref="AW72:AX72"/>
    <mergeCell ref="AY72:AZ72"/>
    <mergeCell ref="C71:V71"/>
    <mergeCell ref="W71:X71"/>
    <mergeCell ref="Y71:Z71"/>
    <mergeCell ref="AA71:AB71"/>
    <mergeCell ref="AC71:AE71"/>
    <mergeCell ref="AF71:AI71"/>
    <mergeCell ref="AJ71:AK71"/>
    <mergeCell ref="AF70:AI70"/>
    <mergeCell ref="AJ70:AK70"/>
    <mergeCell ref="AQ67:AR67"/>
    <mergeCell ref="AS67:AT67"/>
    <mergeCell ref="AU67:AV67"/>
    <mergeCell ref="AW67:AX67"/>
    <mergeCell ref="AY67:AZ67"/>
    <mergeCell ref="C70:V70"/>
    <mergeCell ref="W70:X70"/>
    <mergeCell ref="Y70:Z70"/>
    <mergeCell ref="AA70:AB70"/>
    <mergeCell ref="AC70:AE70"/>
    <mergeCell ref="AU70:AV70"/>
    <mergeCell ref="AW70:AX70"/>
    <mergeCell ref="AY70:AZ70"/>
    <mergeCell ref="AL70:AM70"/>
    <mergeCell ref="AN70:AP70"/>
    <mergeCell ref="AQ70:AR70"/>
    <mergeCell ref="AS70:AT70"/>
    <mergeCell ref="W67:X67"/>
    <mergeCell ref="Y67:Z67"/>
    <mergeCell ref="AA67:AB67"/>
    <mergeCell ref="AC67:AE67"/>
    <mergeCell ref="AF67:AI67"/>
    <mergeCell ref="AJ67:AK67"/>
    <mergeCell ref="AL67:AM67"/>
    <mergeCell ref="AN67:AP67"/>
    <mergeCell ref="AJ66:AK66"/>
    <mergeCell ref="AL66:AM66"/>
    <mergeCell ref="AN66:AP66"/>
    <mergeCell ref="AU65:AV65"/>
    <mergeCell ref="AW65:AX65"/>
    <mergeCell ref="AY65:AZ65"/>
    <mergeCell ref="W66:X66"/>
    <mergeCell ref="Y66:Z66"/>
    <mergeCell ref="AA66:AB66"/>
    <mergeCell ref="AC66:AE66"/>
    <mergeCell ref="AF66:AI66"/>
    <mergeCell ref="AW66:AX66"/>
    <mergeCell ref="AY66:AZ66"/>
    <mergeCell ref="AQ66:AR66"/>
    <mergeCell ref="AS66:AT66"/>
    <mergeCell ref="AU66:AV66"/>
    <mergeCell ref="AY64:AZ64"/>
    <mergeCell ref="C65:V65"/>
    <mergeCell ref="W65:X65"/>
    <mergeCell ref="Y65:Z65"/>
    <mergeCell ref="AA65:AB65"/>
    <mergeCell ref="AC65:AE65"/>
    <mergeCell ref="AF65:AI65"/>
    <mergeCell ref="AJ65:AK65"/>
    <mergeCell ref="AL65:AM65"/>
    <mergeCell ref="AN65:AP65"/>
    <mergeCell ref="AL64:AM64"/>
    <mergeCell ref="AN64:AP64"/>
    <mergeCell ref="AQ64:AR64"/>
    <mergeCell ref="AS64:AT64"/>
    <mergeCell ref="AU64:AV64"/>
    <mergeCell ref="AW64:AX64"/>
    <mergeCell ref="W64:X64"/>
    <mergeCell ref="Y64:Z64"/>
    <mergeCell ref="AA64:AB64"/>
    <mergeCell ref="AC64:AE64"/>
    <mergeCell ref="AF64:AI64"/>
    <mergeCell ref="AJ64:AK64"/>
    <mergeCell ref="AQ65:AR65"/>
    <mergeCell ref="AS65:AT65"/>
    <mergeCell ref="AU63:AV63"/>
    <mergeCell ref="AW63:AX63"/>
    <mergeCell ref="AY63:AZ63"/>
    <mergeCell ref="AU61:AV61"/>
    <mergeCell ref="AW61:AX61"/>
    <mergeCell ref="AY61:AZ61"/>
    <mergeCell ref="AN61:AP61"/>
    <mergeCell ref="AQ61:AR61"/>
    <mergeCell ref="AS61:AT61"/>
    <mergeCell ref="AF63:AI63"/>
    <mergeCell ref="AJ63:AK63"/>
    <mergeCell ref="AL63:AM63"/>
    <mergeCell ref="AF61:AI61"/>
    <mergeCell ref="AJ61:AK61"/>
    <mergeCell ref="AL61:AM61"/>
    <mergeCell ref="AN63:AP63"/>
    <mergeCell ref="AQ63:AR63"/>
    <mergeCell ref="AS63:AT63"/>
    <mergeCell ref="C61:V61"/>
    <mergeCell ref="W61:X61"/>
    <mergeCell ref="Y61:Z61"/>
    <mergeCell ref="AA61:AB61"/>
    <mergeCell ref="AC61:AE61"/>
    <mergeCell ref="W63:X63"/>
    <mergeCell ref="Y63:Z63"/>
    <mergeCell ref="AA63:AB63"/>
    <mergeCell ref="AC63:AE63"/>
    <mergeCell ref="AQ59:AR59"/>
    <mergeCell ref="AS59:AT59"/>
    <mergeCell ref="AU59:AV59"/>
    <mergeCell ref="AW59:AX59"/>
    <mergeCell ref="AQ60:AR60"/>
    <mergeCell ref="AS60:AT60"/>
    <mergeCell ref="AU60:AV60"/>
    <mergeCell ref="AW60:AX60"/>
    <mergeCell ref="AY60:AZ60"/>
    <mergeCell ref="C60:V60"/>
    <mergeCell ref="W60:X60"/>
    <mergeCell ref="Y60:Z60"/>
    <mergeCell ref="AA60:AB60"/>
    <mergeCell ref="AC60:AE60"/>
    <mergeCell ref="AF60:AI60"/>
    <mergeCell ref="AJ60:AK60"/>
    <mergeCell ref="AL60:AM60"/>
    <mergeCell ref="AN60:AP60"/>
    <mergeCell ref="C58:V58"/>
    <mergeCell ref="W58:X58"/>
    <mergeCell ref="Y58:Z58"/>
    <mergeCell ref="AA58:AB58"/>
    <mergeCell ref="AC58:AE58"/>
    <mergeCell ref="AU58:AV58"/>
    <mergeCell ref="AW58:AX58"/>
    <mergeCell ref="AY58:AZ58"/>
    <mergeCell ref="C59:V59"/>
    <mergeCell ref="W59:X59"/>
    <mergeCell ref="Y59:Z59"/>
    <mergeCell ref="AA59:AB59"/>
    <mergeCell ref="AC59:AE59"/>
    <mergeCell ref="AF59:AI59"/>
    <mergeCell ref="AJ59:AK59"/>
    <mergeCell ref="AF58:AI58"/>
    <mergeCell ref="AJ58:AK58"/>
    <mergeCell ref="AL58:AM58"/>
    <mergeCell ref="AN58:AP58"/>
    <mergeCell ref="AQ58:AR58"/>
    <mergeCell ref="AS58:AT58"/>
    <mergeCell ref="AY59:AZ59"/>
    <mergeCell ref="AL59:AM59"/>
    <mergeCell ref="AN59:AP59"/>
    <mergeCell ref="AQ56:AR56"/>
    <mergeCell ref="AS56:AT56"/>
    <mergeCell ref="AU56:AV56"/>
    <mergeCell ref="AW56:AX56"/>
    <mergeCell ref="AQ57:AR57"/>
    <mergeCell ref="AS57:AT57"/>
    <mergeCell ref="AU57:AV57"/>
    <mergeCell ref="AW57:AX57"/>
    <mergeCell ref="AY57:AZ57"/>
    <mergeCell ref="C57:V57"/>
    <mergeCell ref="W57:X57"/>
    <mergeCell ref="Y57:Z57"/>
    <mergeCell ref="AA57:AB57"/>
    <mergeCell ref="AC57:AE57"/>
    <mergeCell ref="AF57:AI57"/>
    <mergeCell ref="AJ57:AK57"/>
    <mergeCell ref="AL57:AM57"/>
    <mergeCell ref="AN57:AP57"/>
    <mergeCell ref="C55:V55"/>
    <mergeCell ref="W55:X55"/>
    <mergeCell ref="Y55:Z55"/>
    <mergeCell ref="AA55:AB55"/>
    <mergeCell ref="AC55:AE55"/>
    <mergeCell ref="AU55:AV55"/>
    <mergeCell ref="AW55:AX55"/>
    <mergeCell ref="AY55:AZ55"/>
    <mergeCell ref="C56:V56"/>
    <mergeCell ref="W56:X56"/>
    <mergeCell ref="Y56:Z56"/>
    <mergeCell ref="AA56:AB56"/>
    <mergeCell ref="AC56:AE56"/>
    <mergeCell ref="AF56:AI56"/>
    <mergeCell ref="AJ56:AK56"/>
    <mergeCell ref="AF55:AI55"/>
    <mergeCell ref="AJ55:AK55"/>
    <mergeCell ref="AL55:AM55"/>
    <mergeCell ref="AN55:AP55"/>
    <mergeCell ref="AQ55:AR55"/>
    <mergeCell ref="AS55:AT55"/>
    <mergeCell ref="AY56:AZ56"/>
    <mergeCell ref="AL56:AM56"/>
    <mergeCell ref="AN56:AP56"/>
    <mergeCell ref="AW52:AX52"/>
    <mergeCell ref="AY52:AZ52"/>
    <mergeCell ref="W53:X53"/>
    <mergeCell ref="Y53:Z53"/>
    <mergeCell ref="AA53:AB53"/>
    <mergeCell ref="AC53:AE53"/>
    <mergeCell ref="AF53:AI53"/>
    <mergeCell ref="AJ53:AK53"/>
    <mergeCell ref="AL53:AM53"/>
    <mergeCell ref="AN53:AP53"/>
    <mergeCell ref="AJ52:AK52"/>
    <mergeCell ref="AL52:AM52"/>
    <mergeCell ref="AN52:AP52"/>
    <mergeCell ref="AQ52:AR52"/>
    <mergeCell ref="AS52:AT52"/>
    <mergeCell ref="AU52:AV52"/>
    <mergeCell ref="AQ53:AR53"/>
    <mergeCell ref="AS53:AT53"/>
    <mergeCell ref="AU53:AV53"/>
    <mergeCell ref="AW53:AX53"/>
    <mergeCell ref="AY53:AZ53"/>
    <mergeCell ref="C52:V52"/>
    <mergeCell ref="W52:X52"/>
    <mergeCell ref="Y52:Z52"/>
    <mergeCell ref="AA52:AB52"/>
    <mergeCell ref="AC52:AE52"/>
    <mergeCell ref="AF52:AI52"/>
    <mergeCell ref="AN51:AP51"/>
    <mergeCell ref="AQ51:AR51"/>
    <mergeCell ref="AS51:AT51"/>
    <mergeCell ref="AU51:AV51"/>
    <mergeCell ref="AW51:AX51"/>
    <mergeCell ref="AY51:AZ51"/>
    <mergeCell ref="AW50:AX50"/>
    <mergeCell ref="AY50:AZ50"/>
    <mergeCell ref="C51:V51"/>
    <mergeCell ref="W51:X51"/>
    <mergeCell ref="Y51:Z51"/>
    <mergeCell ref="AA51:AB51"/>
    <mergeCell ref="AC51:AE51"/>
    <mergeCell ref="AF51:AI51"/>
    <mergeCell ref="AJ51:AK51"/>
    <mergeCell ref="AL51:AM51"/>
    <mergeCell ref="AJ50:AK50"/>
    <mergeCell ref="AL50:AM50"/>
    <mergeCell ref="AN50:AP50"/>
    <mergeCell ref="AQ50:AR50"/>
    <mergeCell ref="AS50:AT50"/>
    <mergeCell ref="AU50:AV50"/>
    <mergeCell ref="C50:V50"/>
    <mergeCell ref="W50:X50"/>
    <mergeCell ref="Y50:Z50"/>
    <mergeCell ref="AA50:AB50"/>
    <mergeCell ref="AC50:AE50"/>
    <mergeCell ref="AF50:AI50"/>
    <mergeCell ref="AN47:AP47"/>
    <mergeCell ref="AQ47:AR47"/>
    <mergeCell ref="AS47:AT47"/>
    <mergeCell ref="AU47:AV47"/>
    <mergeCell ref="AW47:AX47"/>
    <mergeCell ref="AY47:AZ47"/>
    <mergeCell ref="AU45:AZ46"/>
    <mergeCell ref="A47:B47"/>
    <mergeCell ref="C47:V47"/>
    <mergeCell ref="W47:X47"/>
    <mergeCell ref="Y47:Z47"/>
    <mergeCell ref="AA47:AB47"/>
    <mergeCell ref="AC47:AE47"/>
    <mergeCell ref="AF47:AI47"/>
    <mergeCell ref="AJ47:AK47"/>
    <mergeCell ref="AL47:AM47"/>
    <mergeCell ref="W41:X46"/>
    <mergeCell ref="Y41:Z46"/>
    <mergeCell ref="AA41:AB46"/>
    <mergeCell ref="A40:B46"/>
    <mergeCell ref="C40:V46"/>
    <mergeCell ref="W40:AB40"/>
    <mergeCell ref="AC40:AE46"/>
    <mergeCell ref="AF40:AI46"/>
    <mergeCell ref="AU41:AV41"/>
    <mergeCell ref="AW41:AX41"/>
    <mergeCell ref="AY41:AZ41"/>
    <mergeCell ref="AU42:AZ43"/>
    <mergeCell ref="AU44:AV44"/>
    <mergeCell ref="AW44:AX44"/>
    <mergeCell ref="AY44:AZ44"/>
    <mergeCell ref="AJ40:AR40"/>
    <mergeCell ref="AS40:AT46"/>
    <mergeCell ref="AU40:AZ40"/>
    <mergeCell ref="AJ41:AK46"/>
    <mergeCell ref="AL41:AM46"/>
    <mergeCell ref="AN41:AP46"/>
    <mergeCell ref="AQ41:AR46"/>
    <mergeCell ref="AY36:AZ36"/>
    <mergeCell ref="BA36:BB36"/>
    <mergeCell ref="B37:D37"/>
    <mergeCell ref="E37:G37"/>
    <mergeCell ref="H37:J37"/>
    <mergeCell ref="K37:L37"/>
    <mergeCell ref="M37:N37"/>
    <mergeCell ref="O37:P37"/>
    <mergeCell ref="Q37:R37"/>
    <mergeCell ref="AC37:AD37"/>
    <mergeCell ref="V36:AC36"/>
    <mergeCell ref="AD36:AE36"/>
    <mergeCell ref="AF36:AG36"/>
    <mergeCell ref="AH36:AI36"/>
    <mergeCell ref="AL36:AV36"/>
    <mergeCell ref="AW36:AX36"/>
    <mergeCell ref="AE37:AF37"/>
    <mergeCell ref="AG37:AH37"/>
    <mergeCell ref="AV37:AW37"/>
    <mergeCell ref="AX37:AY37"/>
    <mergeCell ref="AZ37:BA37"/>
    <mergeCell ref="B36:D36"/>
    <mergeCell ref="E36:G36"/>
    <mergeCell ref="H36:J36"/>
    <mergeCell ref="K36:L36"/>
    <mergeCell ref="M36:N36"/>
    <mergeCell ref="O36:P36"/>
    <mergeCell ref="Q36:R36"/>
    <mergeCell ref="Q35:R35"/>
    <mergeCell ref="V35:AC35"/>
    <mergeCell ref="AY34:AZ34"/>
    <mergeCell ref="BA34:BB34"/>
    <mergeCell ref="B35:D35"/>
    <mergeCell ref="E35:G35"/>
    <mergeCell ref="H35:J35"/>
    <mergeCell ref="K35:L35"/>
    <mergeCell ref="M35:N35"/>
    <mergeCell ref="O35:P35"/>
    <mergeCell ref="O34:P34"/>
    <mergeCell ref="Q34:R34"/>
    <mergeCell ref="V34:AC34"/>
    <mergeCell ref="AD34:AE34"/>
    <mergeCell ref="AF34:AG34"/>
    <mergeCell ref="AH34:AI34"/>
    <mergeCell ref="AW35:AX35"/>
    <mergeCell ref="AY35:AZ35"/>
    <mergeCell ref="BA35:BB35"/>
    <mergeCell ref="AD35:AE35"/>
    <mergeCell ref="AF35:AG35"/>
    <mergeCell ref="AH35:AI35"/>
    <mergeCell ref="AL35:AV35"/>
    <mergeCell ref="AK30:AN31"/>
    <mergeCell ref="AO30:AO31"/>
    <mergeCell ref="AP30:AT31"/>
    <mergeCell ref="AU30:AU31"/>
    <mergeCell ref="AV30:BA31"/>
    <mergeCell ref="B34:D34"/>
    <mergeCell ref="E34:G34"/>
    <mergeCell ref="H34:J34"/>
    <mergeCell ref="K34:L34"/>
    <mergeCell ref="M34:N34"/>
    <mergeCell ref="S30:W31"/>
    <mergeCell ref="X30:X31"/>
    <mergeCell ref="Y30:AC31"/>
    <mergeCell ref="AD30:AD31"/>
    <mergeCell ref="AE30:AI31"/>
    <mergeCell ref="AJ30:AJ31"/>
    <mergeCell ref="A30:E31"/>
    <mergeCell ref="F30:F31"/>
    <mergeCell ref="G30:L31"/>
    <mergeCell ref="M30:M31"/>
    <mergeCell ref="N30:Q31"/>
    <mergeCell ref="AY26:AY27"/>
    <mergeCell ref="AZ26:AZ27"/>
    <mergeCell ref="BA26:BA27"/>
    <mergeCell ref="AT29:BA29"/>
    <mergeCell ref="AO26:AO27"/>
    <mergeCell ref="AP26:AP27"/>
    <mergeCell ref="AQ26:AQ27"/>
    <mergeCell ref="AR26:AR27"/>
    <mergeCell ref="AS26:AS27"/>
    <mergeCell ref="AU26:AU27"/>
    <mergeCell ref="U26:U27"/>
    <mergeCell ref="V26:V27"/>
    <mergeCell ref="W26:W27"/>
    <mergeCell ref="Y26:Y27"/>
    <mergeCell ref="Z26:Z27"/>
    <mergeCell ref="AA26:AA27"/>
    <mergeCell ref="R30:R31"/>
    <mergeCell ref="AL34:AV34"/>
    <mergeCell ref="AW34:AX34"/>
    <mergeCell ref="AV26:AV27"/>
    <mergeCell ref="AW26:AW27"/>
    <mergeCell ref="A26:A27"/>
    <mergeCell ref="B26:B27"/>
    <mergeCell ref="C26:C27"/>
    <mergeCell ref="D26:D27"/>
    <mergeCell ref="E26:E27"/>
    <mergeCell ref="Y25:AA25"/>
    <mergeCell ref="AB25:AB27"/>
    <mergeCell ref="AC25:AF25"/>
    <mergeCell ref="AG25:AG27"/>
    <mergeCell ref="AC26:AC27"/>
    <mergeCell ref="AD26:AD27"/>
    <mergeCell ref="AE26:AE27"/>
    <mergeCell ref="AF26:AF27"/>
    <mergeCell ref="N26:N27"/>
    <mergeCell ref="O26:O27"/>
    <mergeCell ref="P26:P27"/>
    <mergeCell ref="Q26:Q27"/>
    <mergeCell ref="R26:R27"/>
    <mergeCell ref="T26:T27"/>
    <mergeCell ref="G26:G27"/>
    <mergeCell ref="H26:H27"/>
    <mergeCell ref="I26:I27"/>
    <mergeCell ref="K26:K27"/>
    <mergeCell ref="L26:L27"/>
    <mergeCell ref="AK19:AZ23"/>
    <mergeCell ref="B25:E25"/>
    <mergeCell ref="F25:F27"/>
    <mergeCell ref="G25:I25"/>
    <mergeCell ref="J25:J27"/>
    <mergeCell ref="K25:N25"/>
    <mergeCell ref="O25:R25"/>
    <mergeCell ref="S25:S27"/>
    <mergeCell ref="T25:W25"/>
    <mergeCell ref="X25:X27"/>
    <mergeCell ref="AL25:AO25"/>
    <mergeCell ref="AP25:AS25"/>
    <mergeCell ref="AT25:AT27"/>
    <mergeCell ref="AU25:AW25"/>
    <mergeCell ref="AX25:AX27"/>
    <mergeCell ref="AH25:AJ25"/>
    <mergeCell ref="AK25:AK27"/>
    <mergeCell ref="M26:M27"/>
    <mergeCell ref="AH26:AH27"/>
    <mergeCell ref="AI26:AI27"/>
    <mergeCell ref="AJ26:AJ27"/>
    <mergeCell ref="AL26:AL27"/>
    <mergeCell ref="AM26:AM27"/>
    <mergeCell ref="AN26:AN27"/>
    <mergeCell ref="AQ1:AY1"/>
    <mergeCell ref="AQ2:AY2"/>
    <mergeCell ref="AQ3:AY3"/>
    <mergeCell ref="P4:AG4"/>
    <mergeCell ref="M5:AI5"/>
    <mergeCell ref="AP5:AX5"/>
    <mergeCell ref="AP7:AY8"/>
    <mergeCell ref="P8:AG8"/>
    <mergeCell ref="R9:AE9"/>
    <mergeCell ref="AP9:AY10"/>
    <mergeCell ref="AQ73:AR73"/>
    <mergeCell ref="AS73:AT73"/>
    <mergeCell ref="AU73:AV73"/>
    <mergeCell ref="AW73:AX73"/>
    <mergeCell ref="AY73:AZ73"/>
    <mergeCell ref="C73:V73"/>
    <mergeCell ref="W73:X73"/>
    <mergeCell ref="Y73:Z73"/>
    <mergeCell ref="AA73:AB73"/>
    <mergeCell ref="AC73:AE73"/>
    <mergeCell ref="AF73:AI73"/>
    <mergeCell ref="AJ73:AK73"/>
    <mergeCell ref="AL73:AM73"/>
    <mergeCell ref="AN73:AP73"/>
  </mergeCells>
  <phoneticPr fontId="56" type="noConversion"/>
  <conditionalFormatting sqref="W76:AB76">
    <cfRule type="cellIs" dxfId="5" priority="8" stopIfTrue="1" operator="equal">
      <formula>0</formula>
    </cfRule>
  </conditionalFormatting>
  <conditionalFormatting sqref="AU82:AZ82">
    <cfRule type="cellIs" dxfId="4" priority="7" operator="greaterThan">
      <formula>8</formula>
    </cfRule>
  </conditionalFormatting>
  <conditionalFormatting sqref="A11:XFD11 AS13:IV14 AN13:AQ14 AT15:IV15 AN15:AR15 AS16:IV16 AN16:AQ16 AQ17:IV17 AN17:AO17 A24:XFD24 BA19:IV23 A20:AJ23 A19:AK19 AN18:IV18 A14:AL15 A17:AL18 L16:AL16 A16:J16 I13:AL13 I12:IV12 A12:F13">
    <cfRule type="cellIs" dxfId="3" priority="6" operator="equal">
      <formula>0</formula>
    </cfRule>
  </conditionalFormatting>
  <conditionalFormatting sqref="A104 AY104:XFD104">
    <cfRule type="cellIs" dxfId="2" priority="3" operator="equal">
      <formula>0</formula>
    </cfRule>
  </conditionalFormatting>
  <conditionalFormatting sqref="B104">
    <cfRule type="cellIs" dxfId="1" priority="2" operator="equal">
      <formula>0</formula>
    </cfRule>
  </conditionalFormatting>
  <conditionalFormatting sqref="A105:B105 AY105:XFD105">
    <cfRule type="cellIs" dxfId="0" priority="1" operator="equal">
      <formula>0</formula>
    </cfRule>
  </conditionalFormatting>
  <printOptions horizontalCentered="1"/>
  <pageMargins left="0.31496062992125984" right="0.15748031496062992" top="0.19685039370078741" bottom="0.15748031496062992" header="0.19685039370078741" footer="0.15748031496062992"/>
  <pageSetup paperSize="9" scale="41" firstPageNumber="0" fitToHeight="2" orientation="portrait" r:id="rId1"/>
  <headerFooter alignWithMargins="0"/>
  <rowBreaks count="1" manualBreakCount="1">
    <brk id="70" max="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магістр_освіта</vt:lpstr>
      <vt:lpstr>магістр_галузь</vt:lpstr>
      <vt:lpstr>магістр_галузь!Область_друку</vt:lpstr>
      <vt:lpstr>магістр_освіта!Область_друку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</dc:creator>
  <cp:lastModifiedBy>Ольга Шубіна</cp:lastModifiedBy>
  <cp:lastPrinted>2020-02-04T14:10:52Z</cp:lastPrinted>
  <dcterms:created xsi:type="dcterms:W3CDTF">2016-03-10T09:55:11Z</dcterms:created>
  <dcterms:modified xsi:type="dcterms:W3CDTF">2026-06-24T07:55:50Z</dcterms:modified>
</cp:coreProperties>
</file>