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флешка4\111\форми\"/>
    </mc:Choice>
  </mc:AlternateContent>
  <xr:revisionPtr revIDLastSave="0" documentId="13_ncr:1_{BE5E29A7-012F-4110-B9F6-6316420BF28D}" xr6:coauthVersionLast="47" xr6:coauthVersionMax="47" xr10:uidLastSave="{00000000-0000-0000-0000-000000000000}"/>
  <bookViews>
    <workbookView xWindow="0" yWindow="0" windowWidth="23040" windowHeight="12240" activeTab="1" xr2:uid="{00000000-000D-0000-FFFF-FFFF00000000}"/>
  </bookViews>
  <sheets>
    <sheet name="бакалавр_освіта" sheetId="2" r:id="rId1"/>
    <sheet name="бакалавр_галузь1" sheetId="4" r:id="rId2"/>
  </sheets>
  <definedNames>
    <definedName name="_xlnm.Print_Titles" localSheetId="1">бакалавр_галузь1!$45:$50</definedName>
    <definedName name="_xlnm.Print_Titles" localSheetId="0">бакалавр_освіта!$45:$50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57" i="2" l="1"/>
  <c r="X56" i="4"/>
  <c r="AH56" i="4" s="1"/>
  <c r="X104" i="4"/>
  <c r="AH104" i="4" s="1"/>
  <c r="X103" i="4"/>
  <c r="AH103" i="4" s="1"/>
  <c r="X102" i="4"/>
  <c r="AH102" i="4" s="1"/>
  <c r="X101" i="4"/>
  <c r="AH101" i="4" s="1"/>
  <c r="X100" i="4"/>
  <c r="Z100" i="4" s="1"/>
  <c r="X99" i="4"/>
  <c r="AH99" i="4" s="1"/>
  <c r="X98" i="4"/>
  <c r="AH98" i="4" s="1"/>
  <c r="X97" i="4"/>
  <c r="AH97" i="4" s="1"/>
  <c r="X96" i="4"/>
  <c r="AH96" i="4" s="1"/>
  <c r="X95" i="4"/>
  <c r="AH95" i="4" s="1"/>
  <c r="X94" i="4"/>
  <c r="AH94" i="4" s="1"/>
  <c r="X93" i="4"/>
  <c r="AH93" i="4" s="1"/>
  <c r="X57" i="2"/>
  <c r="Z57" i="2" s="1"/>
  <c r="Z56" i="4" l="1"/>
  <c r="AD56" i="4"/>
  <c r="AB56" i="4" s="1"/>
  <c r="AD100" i="4"/>
  <c r="AH100" i="4"/>
  <c r="AD93" i="4"/>
  <c r="AB93" i="4" s="1"/>
  <c r="Z98" i="4"/>
  <c r="Z102" i="4"/>
  <c r="Z96" i="4"/>
  <c r="AD96" i="4"/>
  <c r="AB96" i="4" s="1"/>
  <c r="AJ96" i="4" s="1"/>
  <c r="AD102" i="4"/>
  <c r="AB102" i="4" s="1"/>
  <c r="AJ102" i="4" s="1"/>
  <c r="Z93" i="4"/>
  <c r="AD98" i="4"/>
  <c r="AB98" i="4" s="1"/>
  <c r="AD103" i="4"/>
  <c r="AB103" i="4" s="1"/>
  <c r="Z94" i="4"/>
  <c r="Z95" i="4"/>
  <c r="Z97" i="4"/>
  <c r="Z99" i="4"/>
  <c r="Z101" i="4"/>
  <c r="Z103" i="4"/>
  <c r="AD94" i="4"/>
  <c r="AB94" i="4" s="1"/>
  <c r="AD95" i="4"/>
  <c r="AB95" i="4" s="1"/>
  <c r="AD97" i="4"/>
  <c r="AB97" i="4" s="1"/>
  <c r="AD99" i="4"/>
  <c r="AB99" i="4" s="1"/>
  <c r="AD101" i="4"/>
  <c r="AB101" i="4" s="1"/>
  <c r="Z104" i="4"/>
  <c r="AD104" i="4"/>
  <c r="AB104" i="4" s="1"/>
  <c r="AJ57" i="2"/>
  <c r="X96" i="2"/>
  <c r="AJ56" i="4" l="1"/>
  <c r="AJ93" i="4"/>
  <c r="AJ103" i="4"/>
  <c r="AB100" i="4"/>
  <c r="AJ100" i="4" s="1"/>
  <c r="AJ98" i="4"/>
  <c r="AJ99" i="4"/>
  <c r="AJ101" i="4"/>
  <c r="AJ97" i="4"/>
  <c r="AJ95" i="4"/>
  <c r="AJ94" i="4"/>
  <c r="AJ104" i="4"/>
  <c r="AH96" i="2"/>
  <c r="AD96" i="2"/>
  <c r="Z96" i="2"/>
  <c r="AB96" i="2" l="1"/>
  <c r="AJ96" i="2" s="1"/>
  <c r="O43" i="4"/>
  <c r="U42" i="4"/>
  <c r="R42" i="4"/>
  <c r="R43" i="4" s="1"/>
  <c r="K42" i="4"/>
  <c r="G42" i="4"/>
  <c r="C42" i="4"/>
  <c r="U41" i="4"/>
  <c r="K41" i="4"/>
  <c r="G41" i="4"/>
  <c r="C41" i="4"/>
  <c r="U40" i="4"/>
  <c r="K40" i="4"/>
  <c r="C40" i="4"/>
  <c r="U39" i="4"/>
  <c r="K39" i="4"/>
  <c r="G39" i="4"/>
  <c r="C39" i="4"/>
  <c r="K43" i="4" l="1"/>
  <c r="C43" i="4"/>
  <c r="X40" i="4"/>
  <c r="G43" i="4"/>
  <c r="U43" i="4"/>
  <c r="X41" i="4"/>
  <c r="X42" i="4"/>
  <c r="X39" i="4"/>
  <c r="AZ115" i="4"/>
  <c r="AX115" i="4"/>
  <c r="AV115" i="4"/>
  <c r="AT115" i="4"/>
  <c r="AR115" i="4"/>
  <c r="AP115" i="4"/>
  <c r="AN115" i="4"/>
  <c r="AL115" i="4"/>
  <c r="AZ114" i="4"/>
  <c r="AX114" i="4"/>
  <c r="AV114" i="4"/>
  <c r="AT114" i="4"/>
  <c r="AR114" i="4"/>
  <c r="AP114" i="4"/>
  <c r="AN114" i="4"/>
  <c r="AL114" i="4"/>
  <c r="AZ113" i="4"/>
  <c r="AX113" i="4"/>
  <c r="AV113" i="4"/>
  <c r="AT113" i="4"/>
  <c r="AR113" i="4"/>
  <c r="AP113" i="4"/>
  <c r="AN113" i="4"/>
  <c r="AL113" i="4"/>
  <c r="AZ112" i="4"/>
  <c r="AX112" i="4"/>
  <c r="AV112" i="4"/>
  <c r="AT112" i="4"/>
  <c r="AR112" i="4"/>
  <c r="AP112" i="4"/>
  <c r="AN112" i="4"/>
  <c r="AL112" i="4"/>
  <c r="AZ111" i="4"/>
  <c r="AX111" i="4"/>
  <c r="AV111" i="4"/>
  <c r="AT111" i="4"/>
  <c r="AR111" i="4"/>
  <c r="AP111" i="4"/>
  <c r="AN111" i="4"/>
  <c r="AL111" i="4"/>
  <c r="AZ106" i="4"/>
  <c r="AX106" i="4"/>
  <c r="AV106" i="4"/>
  <c r="AT106" i="4"/>
  <c r="AR106" i="4"/>
  <c r="AP106" i="4"/>
  <c r="AN106" i="4"/>
  <c r="AL106" i="4"/>
  <c r="AF106" i="4"/>
  <c r="W106" i="4"/>
  <c r="T106" i="4"/>
  <c r="R106" i="4"/>
  <c r="X105" i="4"/>
  <c r="AD105" i="4" s="1"/>
  <c r="AZ89" i="4"/>
  <c r="AX89" i="4"/>
  <c r="AV89" i="4"/>
  <c r="AT89" i="4"/>
  <c r="AR89" i="4"/>
  <c r="AP89" i="4"/>
  <c r="AN89" i="4"/>
  <c r="AL89" i="4"/>
  <c r="AF89" i="4"/>
  <c r="W89" i="4"/>
  <c r="T89" i="4"/>
  <c r="R89" i="4"/>
  <c r="X88" i="4"/>
  <c r="Z88" i="4" s="1"/>
  <c r="AJ88" i="4" s="1"/>
  <c r="X87" i="4"/>
  <c r="Z87" i="4" s="1"/>
  <c r="AJ87" i="4" s="1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AZ60" i="4"/>
  <c r="AX60" i="4"/>
  <c r="AV60" i="4"/>
  <c r="AT60" i="4"/>
  <c r="AR60" i="4"/>
  <c r="AP60" i="4"/>
  <c r="AN60" i="4"/>
  <c r="AL60" i="4"/>
  <c r="W60" i="4"/>
  <c r="T60" i="4"/>
  <c r="R60" i="4"/>
  <c r="X59" i="4"/>
  <c r="X58" i="4"/>
  <c r="X57" i="4"/>
  <c r="X55" i="4"/>
  <c r="X54" i="4"/>
  <c r="X53" i="4"/>
  <c r="AZ50" i="4"/>
  <c r="AX50" i="4"/>
  <c r="AV50" i="4"/>
  <c r="AT50" i="4"/>
  <c r="AR50" i="4"/>
  <c r="AP50" i="4"/>
  <c r="AN50" i="4"/>
  <c r="AL50" i="4"/>
  <c r="AD72" i="4" l="1"/>
  <c r="AH72" i="4"/>
  <c r="AB72" i="4" s="1"/>
  <c r="AH85" i="4"/>
  <c r="AD85" i="4"/>
  <c r="AB85" i="4" s="1"/>
  <c r="Z74" i="4"/>
  <c r="AH74" i="4"/>
  <c r="AD74" i="4"/>
  <c r="AH75" i="4"/>
  <c r="AD75" i="4"/>
  <c r="AB75" i="4" s="1"/>
  <c r="Z70" i="4"/>
  <c r="AH70" i="4"/>
  <c r="AD70" i="4"/>
  <c r="AH81" i="4"/>
  <c r="AD81" i="4"/>
  <c r="Z55" i="4"/>
  <c r="AD55" i="4"/>
  <c r="AH55" i="4"/>
  <c r="Z71" i="4"/>
  <c r="AH71" i="4"/>
  <c r="AD71" i="4"/>
  <c r="AH62" i="4"/>
  <c r="AD62" i="4"/>
  <c r="Z65" i="4"/>
  <c r="AD65" i="4"/>
  <c r="AH65" i="4"/>
  <c r="Z76" i="4"/>
  <c r="AH76" i="4"/>
  <c r="AD76" i="4"/>
  <c r="Z67" i="4"/>
  <c r="AH67" i="4"/>
  <c r="AD67" i="4"/>
  <c r="AB67" i="4" s="1"/>
  <c r="AJ67" i="4" s="1"/>
  <c r="Z78" i="4"/>
  <c r="AH78" i="4"/>
  <c r="AD78" i="4"/>
  <c r="AD68" i="4"/>
  <c r="AH68" i="4"/>
  <c r="AH79" i="4"/>
  <c r="AD79" i="4"/>
  <c r="Z53" i="4"/>
  <c r="AD53" i="4"/>
  <c r="AH53" i="4"/>
  <c r="Z69" i="4"/>
  <c r="AH69" i="4"/>
  <c r="AD69" i="4"/>
  <c r="Z80" i="4"/>
  <c r="AH80" i="4"/>
  <c r="AD80" i="4"/>
  <c r="AD54" i="4"/>
  <c r="AH54" i="4"/>
  <c r="Z82" i="4"/>
  <c r="AH82" i="4"/>
  <c r="AD82" i="4"/>
  <c r="AD83" i="4"/>
  <c r="AH83" i="4"/>
  <c r="Z58" i="4"/>
  <c r="AD58" i="4"/>
  <c r="AH58" i="4"/>
  <c r="Z84" i="4"/>
  <c r="AH84" i="4"/>
  <c r="AD84" i="4"/>
  <c r="AH73" i="4"/>
  <c r="AD73" i="4"/>
  <c r="AB73" i="4" s="1"/>
  <c r="Z63" i="4"/>
  <c r="AH63" i="4"/>
  <c r="AD63" i="4"/>
  <c r="AH64" i="4"/>
  <c r="AD64" i="4"/>
  <c r="AB64" i="4" s="1"/>
  <c r="AH66" i="4"/>
  <c r="AD66" i="4"/>
  <c r="AB66" i="4" s="1"/>
  <c r="AH77" i="4"/>
  <c r="AD77" i="4"/>
  <c r="AJ111" i="4"/>
  <c r="AJ114" i="4"/>
  <c r="AH105" i="4"/>
  <c r="AB105" i="4" s="1"/>
  <c r="AJ113" i="4"/>
  <c r="AP90" i="4"/>
  <c r="AP110" i="4" s="1"/>
  <c r="AX90" i="4"/>
  <c r="AX110" i="4" s="1"/>
  <c r="X43" i="4"/>
  <c r="AV90" i="4"/>
  <c r="AV110" i="4" s="1"/>
  <c r="Z85" i="4"/>
  <c r="R90" i="4"/>
  <c r="R110" i="4" s="1"/>
  <c r="AN90" i="4"/>
  <c r="AN110" i="4" s="1"/>
  <c r="Z105" i="4"/>
  <c r="Z64" i="4"/>
  <c r="AR90" i="4"/>
  <c r="AR110" i="4" s="1"/>
  <c r="AZ90" i="4"/>
  <c r="AZ110" i="4" s="1"/>
  <c r="AL90" i="4"/>
  <c r="AL110" i="4" s="1"/>
  <c r="AT90" i="4"/>
  <c r="AT110" i="4" s="1"/>
  <c r="AJ112" i="4"/>
  <c r="Z77" i="4"/>
  <c r="T90" i="4"/>
  <c r="T110" i="4" s="1"/>
  <c r="Z59" i="4"/>
  <c r="Z68" i="4"/>
  <c r="Z75" i="4"/>
  <c r="Z83" i="4"/>
  <c r="X106" i="4"/>
  <c r="Z57" i="4"/>
  <c r="AF60" i="4"/>
  <c r="AF90" i="4" s="1"/>
  <c r="AF110" i="4" s="1"/>
  <c r="X89" i="4"/>
  <c r="Z66" i="4"/>
  <c r="Z73" i="4"/>
  <c r="Z81" i="4"/>
  <c r="Z54" i="4"/>
  <c r="X60" i="4"/>
  <c r="Z62" i="4"/>
  <c r="Z72" i="4"/>
  <c r="Z79" i="4"/>
  <c r="W90" i="4"/>
  <c r="AB69" i="4" l="1"/>
  <c r="AJ69" i="4" s="1"/>
  <c r="AB77" i="4"/>
  <c r="AB57" i="4"/>
  <c r="AJ57" i="4" s="1"/>
  <c r="AB79" i="4"/>
  <c r="AJ79" i="4" s="1"/>
  <c r="AB81" i="4"/>
  <c r="AJ81" i="4" s="1"/>
  <c r="AB54" i="4"/>
  <c r="AJ54" i="4" s="1"/>
  <c r="AB83" i="4"/>
  <c r="AJ83" i="4" s="1"/>
  <c r="AB68" i="4"/>
  <c r="AJ68" i="4" s="1"/>
  <c r="AB71" i="4"/>
  <c r="AJ71" i="4" s="1"/>
  <c r="AJ105" i="4"/>
  <c r="AD60" i="4"/>
  <c r="AB80" i="4"/>
  <c r="AJ80" i="4" s="1"/>
  <c r="AJ64" i="4"/>
  <c r="AB70" i="4"/>
  <c r="AJ70" i="4" s="1"/>
  <c r="AB74" i="4"/>
  <c r="AJ74" i="4" s="1"/>
  <c r="AB78" i="4"/>
  <c r="AJ78" i="4" s="1"/>
  <c r="AB84" i="4"/>
  <c r="AJ84" i="4" s="1"/>
  <c r="AJ85" i="4"/>
  <c r="AJ77" i="4"/>
  <c r="AB55" i="4"/>
  <c r="AJ55" i="4" s="1"/>
  <c r="AB58" i="4"/>
  <c r="AJ58" i="4" s="1"/>
  <c r="AB76" i="4"/>
  <c r="AJ76" i="4" s="1"/>
  <c r="AH106" i="4"/>
  <c r="AJ72" i="4"/>
  <c r="AB82" i="4"/>
  <c r="AJ82" i="4" s="1"/>
  <c r="AJ73" i="4"/>
  <c r="AB59" i="4"/>
  <c r="AJ59" i="4" s="1"/>
  <c r="AB62" i="4"/>
  <c r="AJ62" i="4" s="1"/>
  <c r="AD89" i="4"/>
  <c r="AB65" i="4"/>
  <c r="AJ65" i="4" s="1"/>
  <c r="Z89" i="4"/>
  <c r="Z60" i="4"/>
  <c r="Z106" i="4"/>
  <c r="AB63" i="4"/>
  <c r="AJ63" i="4" s="1"/>
  <c r="AH60" i="4"/>
  <c r="AB53" i="4"/>
  <c r="AJ66" i="4"/>
  <c r="AH89" i="4"/>
  <c r="AD106" i="4"/>
  <c r="X90" i="4"/>
  <c r="X110" i="4" s="1"/>
  <c r="AJ75" i="4"/>
  <c r="AH90" i="4" l="1"/>
  <c r="AH110" i="4" s="1"/>
  <c r="AD90" i="4"/>
  <c r="AD110" i="4" s="1"/>
  <c r="AB60" i="4"/>
  <c r="AJ53" i="4"/>
  <c r="AJ60" i="4" s="1"/>
  <c r="AJ89" i="4"/>
  <c r="AB89" i="4"/>
  <c r="AB106" i="4"/>
  <c r="AJ106" i="4"/>
  <c r="Z90" i="4"/>
  <c r="Z110" i="4" s="1"/>
  <c r="AJ90" i="4" l="1"/>
  <c r="AJ110" i="4" s="1"/>
  <c r="AB90" i="4"/>
  <c r="AB110" i="4" s="1"/>
  <c r="AL116" i="2" l="1"/>
  <c r="X97" i="2"/>
  <c r="AN117" i="2"/>
  <c r="AP117" i="2"/>
  <c r="AR117" i="2"/>
  <c r="AT117" i="2"/>
  <c r="AV117" i="2"/>
  <c r="AX117" i="2"/>
  <c r="AZ117" i="2"/>
  <c r="AL117" i="2"/>
  <c r="AN116" i="2"/>
  <c r="AP116" i="2"/>
  <c r="AR116" i="2"/>
  <c r="AT116" i="2"/>
  <c r="AV116" i="2"/>
  <c r="AX116" i="2"/>
  <c r="AZ116" i="2"/>
  <c r="AN114" i="2"/>
  <c r="AP114" i="2"/>
  <c r="AR114" i="2"/>
  <c r="AT114" i="2"/>
  <c r="AV114" i="2"/>
  <c r="AX114" i="2"/>
  <c r="AZ114" i="2"/>
  <c r="AL114" i="2"/>
  <c r="AN113" i="2"/>
  <c r="AP113" i="2"/>
  <c r="AR113" i="2"/>
  <c r="AT113" i="2"/>
  <c r="AV113" i="2"/>
  <c r="AX113" i="2"/>
  <c r="AZ113" i="2"/>
  <c r="AL113" i="2"/>
  <c r="X102" i="2"/>
  <c r="X101" i="2"/>
  <c r="X100" i="2"/>
  <c r="X99" i="2"/>
  <c r="X54" i="2"/>
  <c r="X64" i="2"/>
  <c r="AH101" i="2" l="1"/>
  <c r="AD101" i="2"/>
  <c r="AH97" i="2"/>
  <c r="AD97" i="2"/>
  <c r="AH102" i="2"/>
  <c r="AD102" i="2"/>
  <c r="AH64" i="2"/>
  <c r="AD64" i="2"/>
  <c r="AH99" i="2"/>
  <c r="AD99" i="2"/>
  <c r="AH100" i="2"/>
  <c r="AD100" i="2"/>
  <c r="Z97" i="2"/>
  <c r="Z54" i="2"/>
  <c r="Z102" i="2"/>
  <c r="Z64" i="2"/>
  <c r="Z100" i="2"/>
  <c r="Z99" i="2"/>
  <c r="Z101" i="2"/>
  <c r="X56" i="2"/>
  <c r="AB99" i="2" l="1"/>
  <c r="AJ99" i="2" s="1"/>
  <c r="AB101" i="2"/>
  <c r="AJ101" i="2" s="1"/>
  <c r="AB97" i="2"/>
  <c r="AJ97" i="2" s="1"/>
  <c r="AB64" i="2"/>
  <c r="AJ64" i="2" s="1"/>
  <c r="AB54" i="2"/>
  <c r="AJ54" i="2" s="1"/>
  <c r="Z56" i="2"/>
  <c r="AB100" i="2"/>
  <c r="AJ100" i="2" s="1"/>
  <c r="AB102" i="2"/>
  <c r="AJ102" i="2" s="1"/>
  <c r="X104" i="2"/>
  <c r="X105" i="2"/>
  <c r="AD104" i="2" l="1"/>
  <c r="AH104" i="2"/>
  <c r="AH105" i="2"/>
  <c r="AD105" i="2"/>
  <c r="Z105" i="2"/>
  <c r="Z104" i="2"/>
  <c r="AB56" i="2"/>
  <c r="AJ56" i="2" s="1"/>
  <c r="X80" i="2"/>
  <c r="X79" i="2"/>
  <c r="X78" i="2"/>
  <c r="X77" i="2"/>
  <c r="X76" i="2"/>
  <c r="X75" i="2"/>
  <c r="AD78" i="2" l="1"/>
  <c r="AH78" i="2"/>
  <c r="AD76" i="2"/>
  <c r="AH76" i="2"/>
  <c r="AD77" i="2"/>
  <c r="AH77" i="2"/>
  <c r="AD80" i="2"/>
  <c r="AH80" i="2"/>
  <c r="AD75" i="2"/>
  <c r="AH75" i="2"/>
  <c r="AH79" i="2"/>
  <c r="AD79" i="2"/>
  <c r="Z80" i="2"/>
  <c r="Z78" i="2"/>
  <c r="Z76" i="2"/>
  <c r="AB104" i="2"/>
  <c r="AJ104" i="2" s="1"/>
  <c r="AB105" i="2"/>
  <c r="AJ105" i="2" s="1"/>
  <c r="Z75" i="2"/>
  <c r="Z77" i="2"/>
  <c r="Z79" i="2"/>
  <c r="AZ115" i="2"/>
  <c r="AX115" i="2"/>
  <c r="AV115" i="2"/>
  <c r="AT115" i="2"/>
  <c r="AR115" i="2"/>
  <c r="AP115" i="2"/>
  <c r="AN115" i="2"/>
  <c r="AL115" i="2"/>
  <c r="AZ108" i="2"/>
  <c r="AX108" i="2"/>
  <c r="AV108" i="2"/>
  <c r="AT108" i="2"/>
  <c r="AR108" i="2"/>
  <c r="AP108" i="2"/>
  <c r="AN108" i="2"/>
  <c r="AL108" i="2"/>
  <c r="AF108" i="2"/>
  <c r="W108" i="2"/>
  <c r="T108" i="2"/>
  <c r="R108" i="2"/>
  <c r="X107" i="2"/>
  <c r="X106" i="2"/>
  <c r="X103" i="2"/>
  <c r="X98" i="2"/>
  <c r="X95" i="2"/>
  <c r="AZ91" i="2"/>
  <c r="AX91" i="2"/>
  <c r="AV91" i="2"/>
  <c r="AT91" i="2"/>
  <c r="AR91" i="2"/>
  <c r="AP91" i="2"/>
  <c r="AN91" i="2"/>
  <c r="AL91" i="2"/>
  <c r="W91" i="2"/>
  <c r="T91" i="2"/>
  <c r="R91" i="2"/>
  <c r="X90" i="2"/>
  <c r="Z90" i="2" s="1"/>
  <c r="AJ90" i="2" s="1"/>
  <c r="X89" i="2"/>
  <c r="Z89" i="2" s="1"/>
  <c r="AJ89" i="2" s="1"/>
  <c r="X88" i="2"/>
  <c r="Z88" i="2" s="1"/>
  <c r="AJ88" i="2" s="1"/>
  <c r="X86" i="2"/>
  <c r="X85" i="2"/>
  <c r="X84" i="2"/>
  <c r="X83" i="2"/>
  <c r="X82" i="2"/>
  <c r="X81" i="2"/>
  <c r="X74" i="2"/>
  <c r="X73" i="2"/>
  <c r="X72" i="2"/>
  <c r="X71" i="2"/>
  <c r="X70" i="2"/>
  <c r="X69" i="2"/>
  <c r="X68" i="2"/>
  <c r="X67" i="2"/>
  <c r="X66" i="2"/>
  <c r="X65" i="2"/>
  <c r="X63" i="2"/>
  <c r="AZ60" i="2"/>
  <c r="AX60" i="2"/>
  <c r="AV60" i="2"/>
  <c r="AT60" i="2"/>
  <c r="AR60" i="2"/>
  <c r="AP60" i="2"/>
  <c r="AN60" i="2"/>
  <c r="AL60" i="2"/>
  <c r="W60" i="2"/>
  <c r="T60" i="2"/>
  <c r="R60" i="2"/>
  <c r="X59" i="2"/>
  <c r="X58" i="2"/>
  <c r="X55" i="2"/>
  <c r="X53" i="2"/>
  <c r="AZ50" i="2"/>
  <c r="AX50" i="2"/>
  <c r="AV50" i="2"/>
  <c r="AT50" i="2"/>
  <c r="AR50" i="2"/>
  <c r="AP50" i="2"/>
  <c r="AN50" i="2"/>
  <c r="AL50" i="2"/>
  <c r="O43" i="2"/>
  <c r="U42" i="2"/>
  <c r="R42" i="2"/>
  <c r="R43" i="2" s="1"/>
  <c r="K42" i="2"/>
  <c r="G42" i="2"/>
  <c r="C42" i="2"/>
  <c r="U41" i="2"/>
  <c r="K41" i="2"/>
  <c r="G41" i="2"/>
  <c r="C41" i="2"/>
  <c r="U40" i="2"/>
  <c r="K40" i="2"/>
  <c r="C40" i="2"/>
  <c r="U39" i="2"/>
  <c r="K39" i="2"/>
  <c r="G39" i="2"/>
  <c r="C39" i="2"/>
  <c r="AH69" i="2" l="1"/>
  <c r="AD69" i="2"/>
  <c r="AH95" i="2"/>
  <c r="AD95" i="2"/>
  <c r="AD74" i="2"/>
  <c r="AH74" i="2"/>
  <c r="AB74" i="2" s="1"/>
  <c r="AH106" i="2"/>
  <c r="AD106" i="2"/>
  <c r="AH63" i="2"/>
  <c r="AD63" i="2"/>
  <c r="AH81" i="2"/>
  <c r="AD81" i="2"/>
  <c r="AH65" i="2"/>
  <c r="AD65" i="2"/>
  <c r="AH82" i="2"/>
  <c r="AD82" i="2"/>
  <c r="AD86" i="2"/>
  <c r="AH86" i="2"/>
  <c r="AH83" i="2"/>
  <c r="AD83" i="2"/>
  <c r="AH98" i="2"/>
  <c r="AD98" i="2"/>
  <c r="AH73" i="2"/>
  <c r="AD73" i="2"/>
  <c r="AD103" i="2"/>
  <c r="AH103" i="2"/>
  <c r="AH67" i="2"/>
  <c r="AD67" i="2"/>
  <c r="AH84" i="2"/>
  <c r="AD84" i="2"/>
  <c r="AH71" i="2"/>
  <c r="AD71" i="2"/>
  <c r="AH72" i="2"/>
  <c r="AD72" i="2"/>
  <c r="AD68" i="2"/>
  <c r="AH68" i="2"/>
  <c r="AH85" i="2"/>
  <c r="AD85" i="2"/>
  <c r="AH70" i="2"/>
  <c r="AD70" i="2"/>
  <c r="AB75" i="2"/>
  <c r="AJ75" i="2" s="1"/>
  <c r="AB77" i="2"/>
  <c r="AB79" i="2"/>
  <c r="AJ79" i="2" s="1"/>
  <c r="AB69" i="2"/>
  <c r="Z82" i="2"/>
  <c r="AH107" i="2"/>
  <c r="AD107" i="2"/>
  <c r="Z73" i="2"/>
  <c r="Z84" i="2"/>
  <c r="Z70" i="2"/>
  <c r="Z98" i="2"/>
  <c r="Z63" i="2"/>
  <c r="AF63" i="2"/>
  <c r="AF91" i="2" s="1"/>
  <c r="Z68" i="2"/>
  <c r="Z72" i="2"/>
  <c r="Z106" i="2"/>
  <c r="Z58" i="2"/>
  <c r="Z55" i="2"/>
  <c r="Z59" i="2"/>
  <c r="AF60" i="2"/>
  <c r="AB78" i="2"/>
  <c r="AJ78" i="2" s="1"/>
  <c r="AB80" i="2"/>
  <c r="AJ80" i="2" s="1"/>
  <c r="AB76" i="2"/>
  <c r="AJ76" i="2" s="1"/>
  <c r="T92" i="2"/>
  <c r="T112" i="2" s="1"/>
  <c r="AN92" i="2"/>
  <c r="AN112" i="2" s="1"/>
  <c r="AV92" i="2"/>
  <c r="AV112" i="2" s="1"/>
  <c r="AJ77" i="2"/>
  <c r="W92" i="2"/>
  <c r="AP92" i="2"/>
  <c r="AP112" i="2" s="1"/>
  <c r="AX92" i="2"/>
  <c r="AX112" i="2" s="1"/>
  <c r="X41" i="2"/>
  <c r="AR92" i="2"/>
  <c r="AR112" i="2" s="1"/>
  <c r="AZ92" i="2"/>
  <c r="AZ112" i="2" s="1"/>
  <c r="X39" i="2"/>
  <c r="R92" i="2"/>
  <c r="R112" i="2" s="1"/>
  <c r="AL92" i="2"/>
  <c r="AL112" i="2" s="1"/>
  <c r="AT92" i="2"/>
  <c r="AT112" i="2" s="1"/>
  <c r="AJ114" i="2"/>
  <c r="AJ113" i="2"/>
  <c r="X42" i="2"/>
  <c r="G43" i="2"/>
  <c r="U43" i="2"/>
  <c r="K43" i="2"/>
  <c r="X40" i="2"/>
  <c r="AJ115" i="2"/>
  <c r="Z65" i="2"/>
  <c r="Z83" i="2"/>
  <c r="Z85" i="2"/>
  <c r="AJ116" i="2"/>
  <c r="X60" i="2"/>
  <c r="Z86" i="2"/>
  <c r="AB71" i="2"/>
  <c r="X91" i="2"/>
  <c r="Z95" i="2"/>
  <c r="Z103" i="2"/>
  <c r="Z107" i="2"/>
  <c r="X108" i="2"/>
  <c r="C43" i="2"/>
  <c r="Z53" i="2"/>
  <c r="Z67" i="2"/>
  <c r="Z69" i="2"/>
  <c r="Z71" i="2"/>
  <c r="Z74" i="2"/>
  <c r="Z81" i="2"/>
  <c r="AB107" i="2" l="1"/>
  <c r="AJ107" i="2" s="1"/>
  <c r="AB83" i="2"/>
  <c r="AJ83" i="2" s="1"/>
  <c r="AB65" i="2"/>
  <c r="AJ65" i="2" s="1"/>
  <c r="AB103" i="2"/>
  <c r="AJ103" i="2" s="1"/>
  <c r="AF92" i="2"/>
  <c r="AF112" i="2" s="1"/>
  <c r="AB81" i="2"/>
  <c r="AJ81" i="2" s="1"/>
  <c r="AB85" i="2"/>
  <c r="AJ85" i="2" s="1"/>
  <c r="AB86" i="2"/>
  <c r="AJ86" i="2" s="1"/>
  <c r="AB55" i="2"/>
  <c r="AJ55" i="2" s="1"/>
  <c r="AB58" i="2"/>
  <c r="AJ58" i="2" s="1"/>
  <c r="AB59" i="2"/>
  <c r="AJ59" i="2" s="1"/>
  <c r="AH108" i="2"/>
  <c r="AH60" i="2"/>
  <c r="X43" i="2"/>
  <c r="AJ74" i="2"/>
  <c r="X92" i="2"/>
  <c r="X112" i="2" s="1"/>
  <c r="AH91" i="2"/>
  <c r="AB84" i="2"/>
  <c r="AJ84" i="2" s="1"/>
  <c r="AD60" i="2"/>
  <c r="AB53" i="2"/>
  <c r="AB82" i="2"/>
  <c r="AJ82" i="2" s="1"/>
  <c r="AB73" i="2"/>
  <c r="AJ73" i="2" s="1"/>
  <c r="AB70" i="2"/>
  <c r="AJ70" i="2" s="1"/>
  <c r="AD91" i="2"/>
  <c r="AB63" i="2"/>
  <c r="AB98" i="2"/>
  <c r="AJ98" i="2" s="1"/>
  <c r="AJ69" i="2"/>
  <c r="Z108" i="2"/>
  <c r="AB67" i="2"/>
  <c r="AJ67" i="2" s="1"/>
  <c r="AD108" i="2"/>
  <c r="AB95" i="2"/>
  <c r="AJ71" i="2"/>
  <c r="AB72" i="2"/>
  <c r="AJ72" i="2" s="1"/>
  <c r="AB68" i="2"/>
  <c r="AJ68" i="2" s="1"/>
  <c r="Z60" i="2"/>
  <c r="AB106" i="2"/>
  <c r="AJ106" i="2" s="1"/>
  <c r="Z91" i="2"/>
  <c r="AB60" i="2" l="1"/>
  <c r="AJ53" i="2"/>
  <c r="AJ60" i="2" s="1"/>
  <c r="AD92" i="2"/>
  <c r="AD112" i="2" s="1"/>
  <c r="AH92" i="2"/>
  <c r="AH112" i="2" s="1"/>
  <c r="Z92" i="2"/>
  <c r="Z112" i="2" s="1"/>
  <c r="AB91" i="2"/>
  <c r="AJ63" i="2"/>
  <c r="AJ91" i="2" s="1"/>
  <c r="AB108" i="2"/>
  <c r="AJ95" i="2"/>
  <c r="AJ108" i="2" s="1"/>
  <c r="AB92" i="2" l="1"/>
  <c r="AB112" i="2" s="1"/>
  <c r="AJ92" i="2"/>
  <c r="AJ112" i="2" s="1"/>
</calcChain>
</file>

<file path=xl/sharedStrings.xml><?xml version="1.0" encoding="utf-8"?>
<sst xmlns="http://schemas.openxmlformats.org/spreadsheetml/2006/main" count="610" uniqueCount="218">
  <si>
    <t>Міністерство освіти і науки України</t>
  </si>
  <si>
    <t>підготовки бакалавра</t>
  </si>
  <si>
    <t>Освітній ступінь:</t>
  </si>
  <si>
    <t>бакалавр</t>
  </si>
  <si>
    <t>Термін навчання:</t>
  </si>
  <si>
    <t>3 роки 10 місяців</t>
  </si>
  <si>
    <t>На базі:</t>
  </si>
  <si>
    <t>повної загальної середньої освіти</t>
  </si>
  <si>
    <t xml:space="preserve">Освітня кваліфікація: </t>
  </si>
  <si>
    <t>Галузь знань:</t>
  </si>
  <si>
    <t>бакалавр _________</t>
  </si>
  <si>
    <t>Спеціальність:</t>
  </si>
  <si>
    <t xml:space="preserve">Кваліфікація в дипломі: </t>
  </si>
  <si>
    <t>Освітньо-професійна програма:</t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</si>
  <si>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</si>
  <si>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</si>
  <si>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</si>
  <si>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</si>
  <si>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</si>
  <si>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</si>
  <si>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</si>
  <si>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</si>
  <si>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</si>
  <si>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</si>
  <si>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</si>
  <si>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</si>
  <si>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</si>
  <si>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</si>
  <si>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І</t>
  </si>
  <si>
    <t>К</t>
  </si>
  <si>
    <t>С</t>
  </si>
  <si>
    <t>ІІ</t>
  </si>
  <si>
    <t>ІІІ</t>
  </si>
  <si>
    <t>IV</t>
  </si>
  <si>
    <t>ПОЗНАЧЕННЯ:</t>
  </si>
  <si>
    <t>-</t>
  </si>
  <si>
    <t>теоретичне навчання;</t>
  </si>
  <si>
    <t>екзаменаційна сесія;</t>
  </si>
  <si>
    <t>П</t>
  </si>
  <si>
    <t>практика;</t>
  </si>
  <si>
    <t>канікули;</t>
  </si>
  <si>
    <t xml:space="preserve"> атестація;</t>
  </si>
  <si>
    <t>ІІ. БЮДЖЕТ ЧАСУ, тижні</t>
  </si>
  <si>
    <t>ІІІ. ПРАКТИКА</t>
  </si>
  <si>
    <t>IV.  АТЕСТАЦІЯ</t>
  </si>
  <si>
    <t>Теоретичне навчання</t>
  </si>
  <si>
    <t>Екзаменаційна сесія</t>
  </si>
  <si>
    <t>Практика</t>
  </si>
  <si>
    <t>Підготовка бакалаврської роботи</t>
  </si>
  <si>
    <t>Канікули</t>
  </si>
  <si>
    <t>Всього</t>
  </si>
  <si>
    <t>Назва практики</t>
  </si>
  <si>
    <t>Семестр</t>
  </si>
  <si>
    <t>Тижні</t>
  </si>
  <si>
    <t>Тиждень</t>
  </si>
  <si>
    <t>I</t>
  </si>
  <si>
    <t>II</t>
  </si>
  <si>
    <t>III</t>
  </si>
  <si>
    <t>Разом</t>
  </si>
  <si>
    <t>V. ПЛАН ОСВІТНЬОГО ПРОЦЕСУ</t>
  </si>
  <si>
    <t>Шифр за ОПП</t>
  </si>
  <si>
    <t>Розподіл за семестрами</t>
  </si>
  <si>
    <t>Кількість кредитів 
ECTS</t>
  </si>
  <si>
    <t>Кількість годин</t>
  </si>
  <si>
    <t>Розподіл кредитів ECTS  за  семестрами</t>
  </si>
  <si>
    <t>Екзамени</t>
  </si>
  <si>
    <t>Заліки</t>
  </si>
  <si>
    <t>Курсові проекти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</si>
  <si>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</si>
  <si>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</si>
  <si>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</si>
  <si>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</si>
  <si>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</si>
  <si>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</si>
  <si>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IV курс</t>
  </si>
  <si>
    <t>у тому числі:</t>
  </si>
  <si>
    <t>С е м е с т р и</t>
  </si>
  <si>
    <t>Лекції</t>
  </si>
  <si>
    <t>Лабора-торні</t>
  </si>
  <si>
    <t>практичні</t>
  </si>
  <si>
    <t>Історія України</t>
  </si>
  <si>
    <t>Іноземна мова</t>
  </si>
  <si>
    <t>Українська мова (за професійним спрямуванням)</t>
  </si>
  <si>
    <t>Сучасні інформаційні технології</t>
  </si>
  <si>
    <t>Психолого-педагогічна підготовка</t>
  </si>
  <si>
    <t>Психологія</t>
  </si>
  <si>
    <t>Професійно-практична підготовка</t>
  </si>
  <si>
    <t>Методика навчання (предмет)</t>
  </si>
  <si>
    <t>Охорона праці /Безпека життєдіяльності</t>
  </si>
  <si>
    <t>Ф</t>
  </si>
  <si>
    <t>*</t>
  </si>
  <si>
    <t>З а г а л ь н а   к і л ь к і с т ь</t>
  </si>
  <si>
    <t>Кількість   екзаменів</t>
  </si>
  <si>
    <t>Кількість   заліків</t>
  </si>
  <si>
    <t>Кількість курсових робіт</t>
  </si>
  <si>
    <t>Перший проректор</t>
  </si>
  <si>
    <t>Запровадити    з ____________/______________н.р.</t>
  </si>
  <si>
    <t>Наказ №_____________ від ____________________</t>
  </si>
  <si>
    <t xml:space="preserve">Назва </t>
  </si>
  <si>
    <t>Кількість   практик</t>
  </si>
  <si>
    <t>назва 1</t>
  </si>
  <si>
    <t>назва 2</t>
  </si>
  <si>
    <t>назва 3</t>
  </si>
  <si>
    <t>п</t>
  </si>
  <si>
    <t>Цикл загальної підготовки</t>
  </si>
  <si>
    <t>Цикл професійної підготовки</t>
  </si>
  <si>
    <t>Філософія</t>
  </si>
  <si>
    <t>Інклюзивна освіта</t>
  </si>
  <si>
    <t>Атестація</t>
  </si>
  <si>
    <t>А</t>
  </si>
  <si>
    <t>ВР</t>
  </si>
  <si>
    <t>підготовка випускної роботи</t>
  </si>
  <si>
    <t>Начальник  навчального відділу</t>
  </si>
  <si>
    <t>Бердянський державний педагогічний університет</t>
  </si>
  <si>
    <t>НАВЧАЛЬНИЙ ПЛАН</t>
  </si>
  <si>
    <t>ЗАТВЕРДЖЕНО</t>
  </si>
  <si>
    <t>Рішення вченої ради Бердянського державного педагогічного університету</t>
  </si>
  <si>
    <t>Культура української мови</t>
  </si>
  <si>
    <t>Історія української культури</t>
  </si>
  <si>
    <t>Декан факультету (назва)</t>
  </si>
  <si>
    <t>Рівень вищої освіти:</t>
  </si>
  <si>
    <t>перший</t>
  </si>
  <si>
    <r>
      <rPr>
        <sz val="22"/>
        <rFont val="Arial"/>
        <family val="2"/>
        <charset val="204"/>
      </rPr>
      <t>ступінь вищої освіти</t>
    </r>
    <r>
      <rPr>
        <b/>
        <sz val="22"/>
        <rFont val="Arial"/>
        <family val="2"/>
        <charset val="204"/>
      </rPr>
      <t xml:space="preserve">: бакалавр                                                               </t>
    </r>
    <r>
      <rPr>
        <sz val="22"/>
        <rFont val="Arial"/>
        <family val="2"/>
        <charset val="204"/>
      </rPr>
      <t xml:space="preserve"> спеціальність:</t>
    </r>
    <r>
      <rPr>
        <b/>
        <sz val="22"/>
        <rFont val="Arial"/>
        <family val="2"/>
        <charset val="204"/>
      </rPr>
      <t xml:space="preserve"> Менеджмент                                                  </t>
    </r>
    <r>
      <rPr>
        <sz val="22"/>
        <rFont val="Arial"/>
        <family val="2"/>
        <charset val="204"/>
      </rPr>
      <t>спеціалізація:</t>
    </r>
    <r>
      <rPr>
        <b/>
        <sz val="22"/>
        <rFont val="Arial"/>
        <family val="2"/>
        <charset val="204"/>
      </rPr>
      <t xml:space="preserve"> Менедмент готельного, курортного та туристичного сервісу                           </t>
    </r>
    <r>
      <rPr>
        <sz val="22"/>
        <rFont val="Arial"/>
        <family val="2"/>
        <charset val="204"/>
      </rPr>
      <t>освітня програма:</t>
    </r>
    <r>
      <rPr>
        <b/>
        <sz val="22"/>
        <rFont val="Arial"/>
        <family val="2"/>
        <charset val="204"/>
      </rPr>
      <t xml:space="preserve"> Менеджмент готельного, курортного та туристичного сервісу                                        </t>
    </r>
  </si>
  <si>
    <t>Спеціалізація:</t>
  </si>
  <si>
    <t>Кількість тижнів теоретичного навчання в семестрі</t>
  </si>
  <si>
    <t>к</t>
  </si>
  <si>
    <t>Ольга ГУРЕНКО</t>
  </si>
  <si>
    <t>Ольга ШУБІНА</t>
  </si>
  <si>
    <t>очна (денна), заочна (дистанційна)*</t>
  </si>
  <si>
    <t>Гарант освітньої програми ______________ (Ім'я ПРІЗВИЩЕ)</t>
  </si>
  <si>
    <t>Ім'я ПРІЗВИЩЕ</t>
  </si>
  <si>
    <t xml:space="preserve">  ПОГОДЖЕНО</t>
  </si>
  <si>
    <t>ПОГОДЖЕНО</t>
  </si>
  <si>
    <t xml:space="preserve">ЗАТВЕРДЖЕНО                                      </t>
  </si>
  <si>
    <t xml:space="preserve"> Рішення вченої ради Бердянського державного педагогічного університету                           від 26.12.2019 (протокол №6)</t>
  </si>
  <si>
    <t>Додаток 1                                               до наказу №4                                   від 06.01.2020 року</t>
  </si>
  <si>
    <t>Додаток 2                                               до наказу №4                                   від 06.01.2020 року</t>
  </si>
  <si>
    <t xml:space="preserve"> Рішення вченої ради Бердянського державного педагогічного університету                           від              №6</t>
  </si>
  <si>
    <t>А Освіта</t>
  </si>
  <si>
    <t>А4.021 Середня освіта (Українська мова і література)</t>
  </si>
  <si>
    <t>D Бізнес, адміністрування та право</t>
  </si>
  <si>
    <t>D3 Менеджмент</t>
  </si>
  <si>
    <t>ВК 01</t>
  </si>
  <si>
    <t>ВК 02</t>
  </si>
  <si>
    <t>ВК 04</t>
  </si>
  <si>
    <t>ВК 05</t>
  </si>
  <si>
    <t>ВК 06</t>
  </si>
  <si>
    <t>ВК 07</t>
  </si>
  <si>
    <t>ВК 08</t>
  </si>
  <si>
    <t>ВК 09</t>
  </si>
  <si>
    <t>ВК 10</t>
  </si>
  <si>
    <t>ВК 11</t>
  </si>
  <si>
    <t>ВК 12</t>
  </si>
  <si>
    <t>ВК 14</t>
  </si>
  <si>
    <t>ОК 01</t>
  </si>
  <si>
    <t>ОК 02</t>
  </si>
  <si>
    <t>ОК 03</t>
  </si>
  <si>
    <t>ОК 04</t>
  </si>
  <si>
    <t>ОК 05</t>
  </si>
  <si>
    <t>ОК 06</t>
  </si>
  <si>
    <t>ОК 07</t>
  </si>
  <si>
    <t>ОК 08</t>
  </si>
  <si>
    <t>ОК 09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</si>
  <si>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</si>
  <si>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</si>
  <si>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</si>
  <si>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</si>
  <si>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</si>
  <si>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</si>
  <si>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</si>
  <si>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</si>
  <si>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</si>
  <si>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</si>
  <si>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</si>
  <si>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</si>
  <si>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</si>
  <si>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</si>
  <si>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</si>
  <si>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</si>
  <si>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</si>
  <si>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</si>
  <si>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</si>
  <si>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</si>
  <si>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</si>
  <si>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</si>
  <si>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</si>
  <si>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34</t>
  </si>
  <si>
    <t>Дисципліна 14</t>
  </si>
  <si>
    <t>ОК 33</t>
  </si>
  <si>
    <t>Педагогіка (вступ до Європейських студій: кращі практики для України, педагогіка)</t>
  </si>
  <si>
    <r>
      <t xml:space="preserve">*Примітка: </t>
    </r>
    <r>
      <rPr>
        <sz val="22"/>
        <rFont val="Arial"/>
        <family val="2"/>
        <charset val="204"/>
      </rPr>
      <t>кількість аудиторних годин для заочної (дистанційної) форми здобуття освіти становить 25% від контактних годин очної (денної) форми здобуття освіти, яка конкретизується в робочому навчальному плані</t>
    </r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</si>
  <si>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</si>
  <si>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</si>
  <si>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</si>
  <si>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</si>
  <si>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</si>
  <si>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</si>
  <si>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</si>
  <si>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</si>
  <si>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</si>
  <si>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Основи національного спротиву/</t>
  </si>
  <si>
    <t>від __________________2025 року  Протокол №___</t>
  </si>
  <si>
    <t>від __________________2026 року  Протокол №___</t>
  </si>
  <si>
    <t>Форма здобуття освіти:</t>
  </si>
  <si>
    <r>
      <rPr>
        <sz val="22"/>
        <rFont val="Arial"/>
        <family val="2"/>
        <charset val="204"/>
      </rPr>
      <t>ступінь вищої освіти</t>
    </r>
    <r>
      <rPr>
        <b/>
        <sz val="22"/>
        <rFont val="Arial"/>
        <family val="2"/>
        <charset val="204"/>
      </rPr>
      <t xml:space="preserve">: бакалавр                                                               </t>
    </r>
    <r>
      <rPr>
        <sz val="22"/>
        <rFont val="Arial"/>
        <family val="2"/>
        <charset val="204"/>
      </rPr>
      <t xml:space="preserve"> спеціальність:</t>
    </r>
    <r>
      <rPr>
        <b/>
        <sz val="22"/>
        <rFont val="Arial"/>
        <family val="2"/>
        <charset val="204"/>
      </rPr>
      <t xml:space="preserve"> Середня освіта (Українська мова і література)                                                  </t>
    </r>
    <r>
      <rPr>
        <sz val="22"/>
        <rFont val="Arial"/>
        <family val="2"/>
        <charset val="204"/>
      </rPr>
      <t>освітня програма:</t>
    </r>
    <r>
      <rPr>
        <b/>
        <sz val="22"/>
        <rFont val="Arial"/>
        <family val="2"/>
        <charset val="204"/>
      </rPr>
      <t xml:space="preserve"> Середня освіта (українська мова і література та     )                                     </t>
    </r>
    <r>
      <rPr>
        <sz val="22"/>
        <rFont val="Arial"/>
        <family val="2"/>
        <charset val="204"/>
      </rPr>
      <t>професійна кваліфікація:</t>
    </r>
  </si>
  <si>
    <t>ОБОВ'ЯЗКОВІ ОСВІТНІ КОМПОНЕНТИ</t>
  </si>
  <si>
    <t>ВИБІРКОВІ ОСВІТНІ КОМПОНЕНТИ</t>
  </si>
  <si>
    <t xml:space="preserve"> Освітні компоненти за вибором здобувачів вищої освіти</t>
  </si>
  <si>
    <t xml:space="preserve">Фізичне виховання </t>
  </si>
  <si>
    <t>***</t>
  </si>
  <si>
    <r>
      <t xml:space="preserve">***Примітка: </t>
    </r>
    <r>
      <rPr>
        <sz val="22"/>
        <rFont val="Arial"/>
        <family val="2"/>
        <charset val="204"/>
      </rPr>
      <t>освітні компоненти, які можуть вивчатися факультативно</t>
    </r>
  </si>
  <si>
    <t>Кількість ОК в семестрі</t>
  </si>
  <si>
    <r>
      <t xml:space="preserve">**Примітка: </t>
    </r>
    <r>
      <rPr>
        <sz val="22"/>
        <rFont val="Arial"/>
        <family val="2"/>
        <charset val="204"/>
      </rPr>
      <t>перелік освітніх компонент вільного вибору затверджується вченою радою університету щорічно</t>
    </r>
  </si>
  <si>
    <t>Основи національного спротиву /</t>
  </si>
  <si>
    <t>ВК 03</t>
  </si>
  <si>
    <t>НАЗВА ОСВІТНІХ КОМПОНЕНТІВ</t>
  </si>
  <si>
    <t>Разом обов'язкові компоненти</t>
  </si>
  <si>
    <t>Разом вибіркові компоненти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</si>
</sst>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20"/>
      <name val="Arial"/>
      <family val="2"/>
      <charset val="204"/>
    </font>
    <font>
      <sz val="14"/>
      <name val="Arial"/>
      <family val="2"/>
      <charset val="204"/>
    </font>
    <font>
      <b/>
      <sz val="24"/>
      <name val="Arial"/>
      <family val="2"/>
      <charset val="204"/>
    </font>
    <font>
      <sz val="22"/>
      <name val="Arial"/>
      <family val="2"/>
      <charset val="204"/>
    </font>
    <font>
      <sz val="20"/>
      <name val="Arial"/>
      <family val="2"/>
      <charset val="204"/>
    </font>
    <font>
      <sz val="24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i/>
      <sz val="22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5"/>
      <name val="Arial"/>
      <family val="2"/>
      <charset val="204"/>
    </font>
    <font>
      <b/>
      <i/>
      <sz val="22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1"/>
    </font>
    <font>
      <sz val="18"/>
      <name val="Arial"/>
      <family val="2"/>
      <charset val="1"/>
    </font>
    <font>
      <sz val="22"/>
      <color theme="8" tint="0.39997558519241921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sz val="22"/>
      <color theme="1"/>
      <name val="Times New Roman"/>
      <family val="2"/>
      <charset val="204"/>
    </font>
    <font>
      <b/>
      <sz val="36"/>
      <name val="Arial"/>
      <family val="2"/>
      <charset val="204"/>
    </font>
    <font>
      <sz val="36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sz val="22"/>
      <name val="Arial"/>
      <family val="2"/>
      <charset val="1"/>
    </font>
    <font>
      <b/>
      <sz val="22"/>
      <name val="Arial"/>
      <family val="2"/>
      <charset val="1"/>
    </font>
    <font>
      <sz val="8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</fills>
  <borders count="10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491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top" wrapText="1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/>
    <xf numFmtId="0" fontId="8" fillId="2" borderId="0" xfId="1" applyFont="1" applyFill="1" applyBorder="1" applyAlignment="1">
      <alignment vertical="top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/>
    <xf numFmtId="0" fontId="12" fillId="2" borderId="0" xfId="1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0" fontId="3" fillId="2" borderId="4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9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4" fillId="2" borderId="10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3" fillId="2" borderId="0" xfId="1" applyFont="1" applyFill="1" applyAlignment="1"/>
    <xf numFmtId="0" fontId="11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textRotation="90" wrapText="1"/>
    </xf>
    <xf numFmtId="0" fontId="13" fillId="2" borderId="0" xfId="1" applyFont="1" applyFill="1" applyBorder="1" applyAlignment="1">
      <alignment horizontal="center" vertical="center" textRotation="90" wrapText="1"/>
    </xf>
    <xf numFmtId="0" fontId="3" fillId="3" borderId="0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16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16" fillId="2" borderId="27" xfId="1" applyFont="1" applyFill="1" applyBorder="1" applyAlignment="1">
      <alignment vertical="center"/>
    </xf>
    <xf numFmtId="0" fontId="5" fillId="3" borderId="51" xfId="1" applyFont="1" applyFill="1" applyBorder="1" applyAlignment="1">
      <alignment vertical="center"/>
    </xf>
    <xf numFmtId="0" fontId="5" fillId="3" borderId="27" xfId="1" applyFont="1" applyFill="1" applyBorder="1" applyAlignment="1">
      <alignment horizontal="left" vertical="center"/>
    </xf>
    <xf numFmtId="0" fontId="5" fillId="3" borderId="37" xfId="1" applyFont="1" applyFill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0" fontId="5" fillId="3" borderId="17" xfId="1" applyFont="1" applyFill="1" applyBorder="1" applyAlignment="1">
      <alignment vertical="center"/>
    </xf>
    <xf numFmtId="0" fontId="5" fillId="3" borderId="11" xfId="1" applyFont="1" applyFill="1" applyBorder="1" applyAlignment="1">
      <alignment horizontal="left" vertical="center"/>
    </xf>
    <xf numFmtId="0" fontId="5" fillId="3" borderId="54" xfId="1" applyFont="1" applyFill="1" applyBorder="1" applyAlignment="1">
      <alignment vertical="center"/>
    </xf>
    <xf numFmtId="0" fontId="5" fillId="3" borderId="55" xfId="1" applyFont="1" applyFill="1" applyBorder="1" applyAlignment="1">
      <alignment vertical="center"/>
    </xf>
    <xf numFmtId="0" fontId="5" fillId="3" borderId="58" xfId="1" applyFont="1" applyFill="1" applyBorder="1" applyAlignment="1">
      <alignment vertical="center"/>
    </xf>
    <xf numFmtId="0" fontId="5" fillId="3" borderId="59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left" vertical="center"/>
    </xf>
    <xf numFmtId="0" fontId="5" fillId="3" borderId="45" xfId="1" applyFont="1" applyFill="1" applyBorder="1" applyAlignment="1">
      <alignment vertical="center"/>
    </xf>
    <xf numFmtId="0" fontId="5" fillId="3" borderId="43" xfId="1" applyFont="1" applyFill="1" applyBorder="1" applyAlignment="1">
      <alignment horizontal="left" vertical="center"/>
    </xf>
    <xf numFmtId="0" fontId="5" fillId="2" borderId="46" xfId="1" applyFont="1" applyFill="1" applyBorder="1" applyAlignment="1">
      <alignment vertical="center"/>
    </xf>
    <xf numFmtId="0" fontId="5" fillId="2" borderId="37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5" fillId="2" borderId="17" xfId="1" applyFont="1" applyFill="1" applyBorder="1" applyAlignment="1">
      <alignment vertical="center"/>
    </xf>
    <xf numFmtId="0" fontId="5" fillId="3" borderId="27" xfId="1" applyFont="1" applyFill="1" applyBorder="1" applyAlignment="1">
      <alignment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37" xfId="1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7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51" xfId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7" fillId="0" borderId="0" xfId="0" applyFont="1" applyFill="1" applyBorder="1" applyAlignment="1" applyProtection="1">
      <protection locked="0" hidden="1"/>
    </xf>
    <xf numFmtId="0" fontId="10" fillId="0" borderId="0" xfId="0" applyFont="1" applyFill="1" applyBorder="1" applyAlignment="1" applyProtection="1">
      <protection locked="0" hidden="1"/>
    </xf>
    <xf numFmtId="0" fontId="3" fillId="5" borderId="0" xfId="1" applyFont="1" applyFill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18" fillId="0" borderId="0" xfId="0" applyFont="1" applyFill="1" applyBorder="1" applyAlignment="1" applyProtection="1">
      <alignment horizontal="left"/>
      <protection locked="0" hidden="1"/>
    </xf>
    <xf numFmtId="0" fontId="17" fillId="0" borderId="0" xfId="0" applyFont="1" applyFill="1" applyBorder="1" applyAlignment="1" applyProtection="1">
      <alignment horizontal="left"/>
      <protection locked="0" hidden="1"/>
    </xf>
    <xf numFmtId="0" fontId="18" fillId="0" borderId="0" xfId="0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Alignment="1" applyProtection="1">
      <protection locked="0" hidden="1"/>
    </xf>
    <xf numFmtId="0" fontId="17" fillId="0" borderId="0" xfId="0" applyFont="1" applyFill="1" applyBorder="1" applyAlignment="1" applyProtection="1">
      <alignment vertical="top"/>
      <protection locked="0" hidden="1"/>
    </xf>
    <xf numFmtId="0" fontId="10" fillId="0" borderId="0" xfId="0" applyFont="1" applyFill="1" applyBorder="1" applyAlignment="1" applyProtection="1">
      <alignment vertical="top"/>
      <protection locked="0" hidden="1"/>
    </xf>
    <xf numFmtId="0" fontId="3" fillId="5" borderId="0" xfId="1" applyFont="1" applyFill="1" applyAlignment="1">
      <alignment horizontal="center" vertical="top"/>
    </xf>
    <xf numFmtId="0" fontId="13" fillId="5" borderId="0" xfId="1" applyFont="1" applyFill="1" applyAlignment="1">
      <alignment horizontal="center" vertical="top"/>
    </xf>
    <xf numFmtId="0" fontId="17" fillId="0" borderId="0" xfId="0" applyFont="1" applyFill="1" applyBorder="1" applyAlignment="1" applyProtection="1">
      <alignment horizontal="left" vertical="top"/>
      <protection locked="0" hidden="1"/>
    </xf>
    <xf numFmtId="0" fontId="10" fillId="0" borderId="0" xfId="0" applyFont="1" applyFill="1" applyBorder="1" applyAlignment="1" applyProtection="1">
      <alignment horizontal="center" vertical="top"/>
      <protection locked="0" hidden="1"/>
    </xf>
    <xf numFmtId="0" fontId="20" fillId="0" borderId="74" xfId="0" applyFont="1" applyFill="1" applyBorder="1" applyAlignment="1" applyProtection="1">
      <protection locked="0" hidden="1"/>
    </xf>
    <xf numFmtId="0" fontId="17" fillId="0" borderId="74" xfId="0" applyFont="1" applyFill="1" applyBorder="1" applyAlignment="1" applyProtection="1">
      <protection locked="0" hidden="1"/>
    </xf>
    <xf numFmtId="0" fontId="20" fillId="0" borderId="0" xfId="0" applyFont="1" applyFill="1" applyBorder="1" applyAlignment="1" applyProtection="1">
      <protection locked="0" hidden="1"/>
    </xf>
    <xf numFmtId="0" fontId="13" fillId="5" borderId="74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5" borderId="0" xfId="1" applyFont="1" applyFill="1" applyAlignment="1">
      <alignment horizontal="left"/>
    </xf>
    <xf numFmtId="0" fontId="21" fillId="0" borderId="0" xfId="0" applyFont="1"/>
    <xf numFmtId="0" fontId="22" fillId="0" borderId="0" xfId="0" applyFont="1"/>
    <xf numFmtId="0" fontId="5" fillId="3" borderId="0" xfId="1" applyFont="1" applyFill="1" applyAlignment="1">
      <alignment horizontal="left"/>
    </xf>
    <xf numFmtId="0" fontId="5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/>
    </xf>
    <xf numFmtId="0" fontId="5" fillId="3" borderId="35" xfId="1" applyFont="1" applyFill="1" applyBorder="1" applyAlignment="1">
      <alignment vertical="center"/>
    </xf>
    <xf numFmtId="0" fontId="5" fillId="3" borderId="38" xfId="1" applyFont="1" applyFill="1" applyBorder="1" applyAlignment="1">
      <alignment vertical="center"/>
    </xf>
    <xf numFmtId="0" fontId="5" fillId="3" borderId="16" xfId="1" applyFont="1" applyFill="1" applyBorder="1" applyAlignment="1">
      <alignment vertical="center"/>
    </xf>
    <xf numFmtId="0" fontId="5" fillId="3" borderId="36" xfId="1" applyFont="1" applyFill="1" applyBorder="1" applyAlignment="1">
      <alignment vertical="center"/>
    </xf>
    <xf numFmtId="0" fontId="5" fillId="3" borderId="63" xfId="1" applyFont="1" applyFill="1" applyBorder="1" applyAlignment="1">
      <alignment vertical="center"/>
    </xf>
    <xf numFmtId="0" fontId="5" fillId="3" borderId="64" xfId="1" applyFont="1" applyFill="1" applyBorder="1" applyAlignment="1">
      <alignment vertical="center"/>
    </xf>
    <xf numFmtId="0" fontId="5" fillId="2" borderId="49" xfId="1" applyFont="1" applyFill="1" applyBorder="1" applyAlignment="1">
      <alignment vertical="center"/>
    </xf>
    <xf numFmtId="0" fontId="5" fillId="2" borderId="24" xfId="1" applyFont="1" applyFill="1" applyBorder="1" applyAlignment="1">
      <alignment vertical="center"/>
    </xf>
    <xf numFmtId="0" fontId="5" fillId="2" borderId="62" xfId="1" applyFont="1" applyFill="1" applyBorder="1" applyAlignment="1">
      <alignment vertical="center"/>
    </xf>
    <xf numFmtId="0" fontId="8" fillId="2" borderId="27" xfId="1" applyFont="1" applyFill="1" applyBorder="1" applyAlignment="1">
      <alignment vertical="center"/>
    </xf>
    <xf numFmtId="0" fontId="5" fillId="3" borderId="46" xfId="1" applyFont="1" applyFill="1" applyBorder="1" applyAlignment="1">
      <alignment vertical="center"/>
    </xf>
    <xf numFmtId="0" fontId="16" fillId="3" borderId="95" xfId="1" applyFont="1" applyFill="1" applyBorder="1" applyAlignment="1">
      <alignment vertical="center"/>
    </xf>
    <xf numFmtId="0" fontId="5" fillId="2" borderId="0" xfId="1" applyFont="1" applyFill="1" applyBorder="1" applyAlignment="1">
      <alignment wrapText="1"/>
    </xf>
    <xf numFmtId="0" fontId="24" fillId="0" borderId="0" xfId="0" applyFont="1"/>
    <xf numFmtId="0" fontId="5" fillId="6" borderId="36" xfId="1" applyFont="1" applyFill="1" applyBorder="1" applyAlignment="1">
      <alignment vertical="center"/>
    </xf>
    <xf numFmtId="0" fontId="5" fillId="6" borderId="8" xfId="1" applyFont="1" applyFill="1" applyBorder="1" applyAlignment="1">
      <alignment vertical="center"/>
    </xf>
    <xf numFmtId="0" fontId="5" fillId="6" borderId="16" xfId="1" applyFont="1" applyFill="1" applyBorder="1" applyAlignment="1">
      <alignment vertical="center"/>
    </xf>
    <xf numFmtId="0" fontId="5" fillId="6" borderId="11" xfId="1" applyFont="1" applyFill="1" applyBorder="1" applyAlignment="1">
      <alignment vertical="center"/>
    </xf>
    <xf numFmtId="0" fontId="5" fillId="6" borderId="42" xfId="1" applyFont="1" applyFill="1" applyBorder="1" applyAlignment="1">
      <alignment vertical="center"/>
    </xf>
    <xf numFmtId="0" fontId="5" fillId="6" borderId="43" xfId="1" applyFont="1" applyFill="1" applyBorder="1" applyAlignment="1">
      <alignment vertical="center"/>
    </xf>
    <xf numFmtId="0" fontId="5" fillId="7" borderId="37" xfId="1" applyFont="1" applyFill="1" applyBorder="1" applyAlignment="1">
      <alignment vertical="center"/>
    </xf>
    <xf numFmtId="0" fontId="5" fillId="7" borderId="8" xfId="1" applyFont="1" applyFill="1" applyBorder="1" applyAlignment="1">
      <alignment vertical="center"/>
    </xf>
    <xf numFmtId="0" fontId="5" fillId="7" borderId="17" xfId="1" applyFont="1" applyFill="1" applyBorder="1" applyAlignment="1">
      <alignment vertical="center"/>
    </xf>
    <xf numFmtId="0" fontId="5" fillId="7" borderId="11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horizontal="right" vertical="top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28" fillId="0" borderId="0" xfId="0" applyFont="1"/>
    <xf numFmtId="0" fontId="5" fillId="2" borderId="0" xfId="1" applyFont="1" applyFill="1" applyAlignment="1">
      <alignment horizontal="right"/>
    </xf>
    <xf numFmtId="0" fontId="8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top"/>
    </xf>
    <xf numFmtId="0" fontId="5" fillId="2" borderId="0" xfId="1" applyFont="1" applyFill="1" applyBorder="1" applyAlignment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 vertical="top"/>
    </xf>
    <xf numFmtId="0" fontId="8" fillId="2" borderId="0" xfId="1" applyFont="1" applyFill="1" applyBorder="1" applyAlignment="1"/>
    <xf numFmtId="0" fontId="5" fillId="2" borderId="0" xfId="1" applyFont="1" applyFill="1" applyBorder="1" applyAlignment="1">
      <alignment horizontal="center" vertical="top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29" fillId="2" borderId="0" xfId="1" applyFont="1" applyFill="1" applyAlignment="1">
      <alignment vertical="top"/>
    </xf>
    <xf numFmtId="0" fontId="30" fillId="2" borderId="0" xfId="1" applyFont="1" applyFill="1" applyBorder="1" applyAlignment="1">
      <alignment vertical="center"/>
    </xf>
    <xf numFmtId="0" fontId="30" fillId="2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vertical="top" wrapText="1"/>
    </xf>
    <xf numFmtId="0" fontId="29" fillId="2" borderId="0" xfId="1" applyFont="1" applyFill="1" applyAlignment="1"/>
    <xf numFmtId="0" fontId="30" fillId="2" borderId="0" xfId="1" applyFont="1" applyFill="1" applyAlignment="1">
      <alignment vertical="top"/>
    </xf>
    <xf numFmtId="0" fontId="29" fillId="2" borderId="0" xfId="1" applyFont="1" applyFill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left" vertical="center"/>
    </xf>
    <xf numFmtId="0" fontId="5" fillId="0" borderId="45" xfId="1" applyFont="1" applyFill="1" applyBorder="1" applyAlignment="1">
      <alignment vertical="center"/>
    </xf>
    <xf numFmtId="0" fontId="5" fillId="0" borderId="43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30" fillId="2" borderId="0" xfId="1" applyFont="1" applyFill="1" applyBorder="1" applyAlignment="1">
      <alignment vertical="top"/>
    </xf>
    <xf numFmtId="0" fontId="21" fillId="0" borderId="0" xfId="0" applyFont="1" applyFill="1"/>
    <xf numFmtId="0" fontId="21" fillId="0" borderId="0" xfId="0" applyFont="1" applyBorder="1"/>
    <xf numFmtId="0" fontId="6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5" fillId="4" borderId="15" xfId="1" applyFont="1" applyFill="1" applyBorder="1" applyAlignment="1">
      <alignment horizontal="left" vertical="center"/>
    </xf>
    <xf numFmtId="0" fontId="5" fillId="4" borderId="16" xfId="1" applyFont="1" applyFill="1" applyBorder="1" applyAlignment="1">
      <alignment horizontal="left" vertical="center"/>
    </xf>
    <xf numFmtId="0" fontId="5" fillId="4" borderId="68" xfId="1" applyFont="1" applyFill="1" applyBorder="1" applyAlignment="1">
      <alignment horizontal="left" vertical="center"/>
    </xf>
    <xf numFmtId="0" fontId="23" fillId="4" borderId="15" xfId="1" applyFont="1" applyFill="1" applyBorder="1" applyAlignment="1">
      <alignment horizontal="left" vertical="center"/>
    </xf>
    <xf numFmtId="0" fontId="23" fillId="4" borderId="16" xfId="1" applyFont="1" applyFill="1" applyBorder="1" applyAlignment="1">
      <alignment horizontal="left" vertical="center"/>
    </xf>
    <xf numFmtId="0" fontId="23" fillId="4" borderId="6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left" vertical="center" wrapText="1"/>
    </xf>
    <xf numFmtId="0" fontId="6" fillId="6" borderId="16" xfId="1" applyFont="1" applyFill="1" applyBorder="1" applyAlignment="1">
      <alignment horizontal="left" vertical="center" wrapText="1"/>
    </xf>
    <xf numFmtId="0" fontId="6" fillId="6" borderId="68" xfId="1" applyFont="1" applyFill="1" applyBorder="1" applyAlignment="1">
      <alignment horizontal="left" vertical="center" wrapText="1"/>
    </xf>
    <xf numFmtId="0" fontId="5" fillId="6" borderId="40" xfId="1" applyFont="1" applyFill="1" applyBorder="1" applyAlignment="1">
      <alignment horizontal="center" vertical="center"/>
    </xf>
    <xf numFmtId="0" fontId="5" fillId="6" borderId="41" xfId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center" vertical="center"/>
    </xf>
    <xf numFmtId="0" fontId="5" fillId="6" borderId="44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left" vertical="center" wrapText="1"/>
    </xf>
    <xf numFmtId="0" fontId="5" fillId="6" borderId="16" xfId="1" applyFont="1" applyFill="1" applyBorder="1" applyAlignment="1">
      <alignment horizontal="left" vertical="center" wrapText="1"/>
    </xf>
    <xf numFmtId="0" fontId="5" fillId="6" borderId="68" xfId="1" applyFont="1" applyFill="1" applyBorder="1" applyAlignment="1">
      <alignment horizontal="left" vertical="center" wrapText="1"/>
    </xf>
    <xf numFmtId="0" fontId="5" fillId="6" borderId="18" xfId="1" applyFont="1" applyFill="1" applyBorder="1" applyAlignment="1">
      <alignment horizontal="center" vertical="center"/>
    </xf>
    <xf numFmtId="0" fontId="5" fillId="6" borderId="39" xfId="1" applyFont="1" applyFill="1" applyBorder="1" applyAlignment="1">
      <alignment horizontal="center" vertical="center"/>
    </xf>
    <xf numFmtId="0" fontId="5" fillId="6" borderId="6" xfId="1" applyNumberFormat="1" applyFont="1" applyFill="1" applyBorder="1" applyAlignment="1">
      <alignment horizontal="center" vertical="center"/>
    </xf>
    <xf numFmtId="0" fontId="5" fillId="6" borderId="10" xfId="1" applyFont="1" applyFill="1" applyBorder="1" applyAlignment="1">
      <alignment horizontal="center" vertical="center"/>
    </xf>
    <xf numFmtId="0" fontId="5" fillId="6" borderId="11" xfId="1" applyFont="1" applyFill="1" applyBorder="1" applyAlignment="1">
      <alignment horizontal="center" vertical="center"/>
    </xf>
    <xf numFmtId="0" fontId="5" fillId="6" borderId="23" xfId="1" applyFont="1" applyFill="1" applyBorder="1" applyAlignment="1">
      <alignment horizontal="center" vertical="center"/>
    </xf>
    <xf numFmtId="0" fontId="5" fillId="6" borderId="19" xfId="1" applyFont="1" applyFill="1" applyBorder="1" applyAlignment="1">
      <alignment horizontal="center" vertical="center"/>
    </xf>
    <xf numFmtId="0" fontId="5" fillId="6" borderId="45" xfId="1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left" vertical="top" wrapText="1"/>
    </xf>
    <xf numFmtId="0" fontId="5" fillId="2" borderId="49" xfId="1" applyFont="1" applyFill="1" applyBorder="1" applyAlignment="1">
      <alignment horizontal="left" vertical="center" wrapText="1"/>
    </xf>
    <xf numFmtId="0" fontId="5" fillId="2" borderId="24" xfId="1" applyFont="1" applyFill="1" applyBorder="1" applyAlignment="1">
      <alignment horizontal="left" vertical="center" wrapText="1"/>
    </xf>
    <xf numFmtId="0" fontId="5" fillId="2" borderId="6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38" xfId="1" applyFont="1" applyFill="1" applyBorder="1" applyAlignment="1">
      <alignment horizontal="center" vertical="center"/>
    </xf>
    <xf numFmtId="0" fontId="5" fillId="7" borderId="6" xfId="1" applyNumberFormat="1" applyFont="1" applyFill="1" applyBorder="1" applyAlignment="1">
      <alignment horizontal="center" vertical="center"/>
    </xf>
    <xf numFmtId="0" fontId="5" fillId="6" borderId="43" xfId="1" applyFont="1" applyFill="1" applyBorder="1" applyAlignment="1">
      <alignment horizontal="center" vertical="center"/>
    </xf>
    <xf numFmtId="0" fontId="5" fillId="4" borderId="66" xfId="1" applyFont="1" applyFill="1" applyBorder="1" applyAlignment="1">
      <alignment horizontal="left" vertical="center"/>
    </xf>
    <xf numFmtId="0" fontId="5" fillId="4" borderId="64" xfId="1" applyFont="1" applyFill="1" applyBorder="1" applyAlignment="1">
      <alignment horizontal="left" vertical="center"/>
    </xf>
    <xf numFmtId="0" fontId="5" fillId="4" borderId="65" xfId="1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 vertical="top" wrapText="1"/>
      <protection locked="0" hidden="1"/>
    </xf>
    <xf numFmtId="0" fontId="10" fillId="0" borderId="0" xfId="0" applyFont="1" applyFill="1" applyBorder="1" applyAlignment="1" applyProtection="1">
      <alignment horizontal="left"/>
      <protection locked="0" hidden="1"/>
    </xf>
    <xf numFmtId="0" fontId="5" fillId="2" borderId="10" xfId="1" applyNumberFormat="1" applyFont="1" applyFill="1" applyBorder="1" applyAlignment="1" applyProtection="1">
      <alignment horizontal="center" vertical="center"/>
      <protection hidden="1"/>
    </xf>
    <xf numFmtId="0" fontId="8" fillId="2" borderId="71" xfId="1" applyFont="1" applyFill="1" applyBorder="1" applyAlignment="1">
      <alignment horizontal="right" vertical="center"/>
    </xf>
    <xf numFmtId="0" fontId="8" fillId="2" borderId="72" xfId="1" applyFont="1" applyFill="1" applyBorder="1" applyAlignment="1">
      <alignment horizontal="center" vertical="center"/>
    </xf>
    <xf numFmtId="0" fontId="5" fillId="2" borderId="73" xfId="1" applyFont="1" applyFill="1" applyBorder="1" applyAlignment="1" applyProtection="1">
      <alignment horizontal="center" vertical="center"/>
      <protection hidden="1"/>
    </xf>
    <xf numFmtId="0" fontId="5" fillId="2" borderId="2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/>
    </xf>
    <xf numFmtId="1" fontId="8" fillId="2" borderId="48" xfId="1" applyNumberFormat="1" applyFont="1" applyFill="1" applyBorder="1" applyAlignment="1">
      <alignment horizontal="center" vertical="center"/>
    </xf>
    <xf numFmtId="1" fontId="8" fillId="2" borderId="49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  <protection hidden="1"/>
    </xf>
    <xf numFmtId="0" fontId="16" fillId="2" borderId="26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16" fillId="2" borderId="1" xfId="1" applyNumberFormat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right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right" vertical="center"/>
    </xf>
    <xf numFmtId="0" fontId="8" fillId="2" borderId="24" xfId="1" applyFont="1" applyFill="1" applyBorder="1" applyAlignment="1">
      <alignment horizontal="right" vertical="center"/>
    </xf>
    <xf numFmtId="0" fontId="8" fillId="2" borderId="62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16" fillId="3" borderId="8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4" borderId="69" xfId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center" vertical="center"/>
    </xf>
    <xf numFmtId="0" fontId="8" fillId="4" borderId="70" xfId="1" applyFont="1" applyFill="1" applyBorder="1" applyAlignment="1">
      <alignment horizontal="center" vertical="center"/>
    </xf>
    <xf numFmtId="0" fontId="5" fillId="2" borderId="63" xfId="1" applyFont="1" applyFill="1" applyBorder="1" applyAlignment="1">
      <alignment horizontal="center" vertical="center"/>
    </xf>
    <xf numFmtId="0" fontId="16" fillId="3" borderId="94" xfId="1" applyNumberFormat="1" applyFont="1" applyFill="1" applyBorder="1" applyAlignment="1">
      <alignment horizontal="center" vertical="center"/>
    </xf>
    <xf numFmtId="0" fontId="16" fillId="3" borderId="95" xfId="1" applyNumberFormat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16" fillId="3" borderId="9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93" xfId="1" applyFont="1" applyFill="1" applyBorder="1" applyAlignment="1">
      <alignment horizontal="center" vertical="center"/>
    </xf>
    <xf numFmtId="0" fontId="16" fillId="3" borderId="94" xfId="1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/>
    </xf>
    <xf numFmtId="0" fontId="16" fillId="3" borderId="49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77" xfId="1" applyFont="1" applyFill="1" applyBorder="1" applyAlignment="1">
      <alignment horizontal="left" vertical="center" wrapText="1"/>
    </xf>
    <xf numFmtId="0" fontId="5" fillId="3" borderId="25" xfId="1" applyFont="1" applyFill="1" applyBorder="1" applyAlignment="1">
      <alignment horizontal="left" vertical="center" wrapText="1"/>
    </xf>
    <xf numFmtId="0" fontId="5" fillId="3" borderId="78" xfId="1" applyFont="1" applyFill="1" applyBorder="1" applyAlignment="1">
      <alignment horizontal="left" vertical="center" wrapText="1"/>
    </xf>
    <xf numFmtId="0" fontId="5" fillId="3" borderId="15" xfId="1" applyFont="1" applyFill="1" applyBorder="1" applyAlignment="1">
      <alignment horizontal="left"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5" fillId="3" borderId="68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4" borderId="46" xfId="1" applyFont="1" applyFill="1" applyBorder="1" applyAlignment="1">
      <alignment horizontal="left" vertical="center"/>
    </xf>
    <xf numFmtId="0" fontId="5" fillId="4" borderId="36" xfId="1" applyFont="1" applyFill="1" applyBorder="1" applyAlignment="1">
      <alignment horizontal="left" vertical="center"/>
    </xf>
    <xf numFmtId="0" fontId="5" fillId="4" borderId="83" xfId="1" applyFont="1" applyFill="1" applyBorder="1" applyAlignment="1">
      <alignment horizontal="left" vertical="center"/>
    </xf>
    <xf numFmtId="0" fontId="5" fillId="3" borderId="46" xfId="1" applyFont="1" applyFill="1" applyBorder="1" applyAlignment="1">
      <alignment horizontal="left" vertical="center" wrapText="1"/>
    </xf>
    <xf numFmtId="0" fontId="5" fillId="3" borderId="36" xfId="1" applyFont="1" applyFill="1" applyBorder="1" applyAlignment="1">
      <alignment horizontal="left" vertical="center" wrapText="1"/>
    </xf>
    <xf numFmtId="0" fontId="5" fillId="3" borderId="83" xfId="1" applyFont="1" applyFill="1" applyBorder="1" applyAlignment="1">
      <alignment horizontal="left" vertical="center" wrapText="1"/>
    </xf>
    <xf numFmtId="0" fontId="5" fillId="3" borderId="26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49" xfId="1" applyFont="1" applyFill="1" applyBorder="1" applyAlignment="1">
      <alignment horizontal="left" vertical="center"/>
    </xf>
    <xf numFmtId="0" fontId="5" fillId="4" borderId="24" xfId="1" applyFont="1" applyFill="1" applyBorder="1" applyAlignment="1">
      <alignment horizontal="left" vertical="center"/>
    </xf>
    <xf numFmtId="0" fontId="5" fillId="4" borderId="62" xfId="1" applyFont="1" applyFill="1" applyBorder="1" applyAlignment="1">
      <alignment horizontal="left" vertical="center"/>
    </xf>
    <xf numFmtId="0" fontId="16" fillId="3" borderId="49" xfId="2" applyFont="1" applyFill="1" applyBorder="1" applyAlignment="1" applyProtection="1">
      <alignment horizontal="left" vertical="center" wrapText="1"/>
    </xf>
    <xf numFmtId="0" fontId="16" fillId="3" borderId="24" xfId="2" applyFont="1" applyFill="1" applyBorder="1" applyAlignment="1" applyProtection="1">
      <alignment horizontal="left" vertical="center" wrapText="1"/>
    </xf>
    <xf numFmtId="0" fontId="16" fillId="3" borderId="62" xfId="2" applyFont="1" applyFill="1" applyBorder="1" applyAlignment="1" applyProtection="1">
      <alignment horizontal="left" vertical="center" wrapText="1"/>
    </xf>
    <xf numFmtId="0" fontId="5" fillId="3" borderId="48" xfId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left" vertical="center"/>
    </xf>
    <xf numFmtId="0" fontId="5" fillId="5" borderId="16" xfId="1" applyFont="1" applyFill="1" applyBorder="1" applyAlignment="1">
      <alignment horizontal="left" vertical="center"/>
    </xf>
    <xf numFmtId="0" fontId="5" fillId="5" borderId="68" xfId="1" applyFont="1" applyFill="1" applyBorder="1" applyAlignment="1">
      <alignment horizontal="left" vertical="center"/>
    </xf>
    <xf numFmtId="0" fontId="5" fillId="3" borderId="38" xfId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0" fontId="5" fillId="2" borderId="6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53" xfId="1" applyFont="1" applyFill="1" applyBorder="1" applyAlignment="1">
      <alignment horizontal="center" vertical="center"/>
    </xf>
    <xf numFmtId="0" fontId="5" fillId="3" borderId="52" xfId="1" applyNumberFormat="1" applyFont="1" applyFill="1" applyBorder="1" applyAlignment="1">
      <alignment horizontal="center" vertical="center"/>
    </xf>
    <xf numFmtId="0" fontId="5" fillId="2" borderId="56" xfId="1" applyFont="1" applyFill="1" applyBorder="1" applyAlignment="1">
      <alignment horizontal="center" vertical="center"/>
    </xf>
    <xf numFmtId="0" fontId="5" fillId="7" borderId="19" xfId="1" applyFont="1" applyFill="1" applyBorder="1" applyAlignment="1">
      <alignment horizontal="center" vertical="center"/>
    </xf>
    <xf numFmtId="0" fontId="5" fillId="4" borderId="77" xfId="1" applyFont="1" applyFill="1" applyBorder="1" applyAlignment="1">
      <alignment horizontal="left" vertical="center"/>
    </xf>
    <xf numFmtId="0" fontId="5" fillId="4" borderId="25" xfId="1" applyFont="1" applyFill="1" applyBorder="1" applyAlignment="1">
      <alignment horizontal="left" vertical="center"/>
    </xf>
    <xf numFmtId="0" fontId="5" fillId="4" borderId="78" xfId="1" applyFont="1" applyFill="1" applyBorder="1" applyAlignment="1">
      <alignment horizontal="left" vertical="center"/>
    </xf>
    <xf numFmtId="0" fontId="5" fillId="6" borderId="90" xfId="1" applyFont="1" applyFill="1" applyBorder="1" applyAlignment="1">
      <alignment horizontal="left" vertical="center" wrapText="1"/>
    </xf>
    <xf numFmtId="0" fontId="5" fillId="6" borderId="91" xfId="1" applyFont="1" applyFill="1" applyBorder="1" applyAlignment="1">
      <alignment horizontal="left" vertical="center" wrapText="1"/>
    </xf>
    <xf numFmtId="0" fontId="5" fillId="6" borderId="92" xfId="1" applyFont="1" applyFill="1" applyBorder="1" applyAlignment="1">
      <alignment horizontal="left" vertical="center" wrapText="1"/>
    </xf>
    <xf numFmtId="0" fontId="5" fillId="3" borderId="56" xfId="1" applyFont="1" applyFill="1" applyBorder="1" applyAlignment="1">
      <alignment horizontal="center" vertical="center"/>
    </xf>
    <xf numFmtId="0" fontId="5" fillId="3" borderId="55" xfId="1" applyFont="1" applyFill="1" applyBorder="1" applyAlignment="1">
      <alignment horizontal="center" vertical="center"/>
    </xf>
    <xf numFmtId="0" fontId="5" fillId="3" borderId="57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left" vertical="center" wrapText="1"/>
    </xf>
    <xf numFmtId="0" fontId="5" fillId="2" borderId="75" xfId="1" applyFont="1" applyFill="1" applyBorder="1" applyAlignment="1">
      <alignment horizontal="left" vertical="center" wrapText="1"/>
    </xf>
    <xf numFmtId="0" fontId="5" fillId="2" borderId="76" xfId="1" applyFont="1" applyFill="1" applyBorder="1" applyAlignment="1">
      <alignment horizontal="left" vertical="center" wrapText="1"/>
    </xf>
    <xf numFmtId="0" fontId="5" fillId="3" borderId="35" xfId="1" applyFont="1" applyFill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5" fillId="3" borderId="52" xfId="1" applyFont="1" applyFill="1" applyBorder="1" applyAlignment="1">
      <alignment horizontal="center" vertical="center"/>
    </xf>
    <xf numFmtId="0" fontId="16" fillId="2" borderId="79" xfId="1" applyFont="1" applyFill="1" applyBorder="1" applyAlignment="1">
      <alignment horizontal="center" vertical="center" wrapText="1"/>
    </xf>
    <xf numFmtId="0" fontId="16" fillId="2" borderId="80" xfId="1" applyFont="1" applyFill="1" applyBorder="1" applyAlignment="1">
      <alignment horizontal="center" vertical="center" wrapText="1"/>
    </xf>
    <xf numFmtId="0" fontId="16" fillId="2" borderId="81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66" xfId="1" applyFont="1" applyFill="1" applyBorder="1" applyAlignment="1">
      <alignment horizontal="left" vertical="center" wrapText="1"/>
    </xf>
    <xf numFmtId="0" fontId="5" fillId="6" borderId="64" xfId="1" applyFont="1" applyFill="1" applyBorder="1" applyAlignment="1">
      <alignment horizontal="left" vertical="center" wrapText="1"/>
    </xf>
    <xf numFmtId="0" fontId="5" fillId="6" borderId="65" xfId="1" applyFont="1" applyFill="1" applyBorder="1" applyAlignment="1">
      <alignment horizontal="left" vertical="center" wrapText="1"/>
    </xf>
    <xf numFmtId="0" fontId="5" fillId="7" borderId="35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left" vertical="center"/>
    </xf>
    <xf numFmtId="0" fontId="5" fillId="4" borderId="22" xfId="1" applyFont="1" applyFill="1" applyBorder="1" applyAlignment="1">
      <alignment horizontal="left" vertical="center"/>
    </xf>
    <xf numFmtId="0" fontId="5" fillId="4" borderId="82" xfId="1" applyFont="1" applyFill="1" applyBorder="1" applyAlignment="1">
      <alignment horizontal="left" vertical="center"/>
    </xf>
    <xf numFmtId="0" fontId="16" fillId="2" borderId="49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62" xfId="1" applyFont="1" applyFill="1" applyBorder="1" applyAlignment="1">
      <alignment horizontal="center" vertical="center" wrapText="1"/>
    </xf>
    <xf numFmtId="0" fontId="16" fillId="2" borderId="47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77" xfId="1" applyFont="1" applyFill="1" applyBorder="1" applyAlignment="1">
      <alignment horizontal="left" vertical="center" wrapText="1"/>
    </xf>
    <xf numFmtId="0" fontId="5" fillId="6" borderId="25" xfId="1" applyFont="1" applyFill="1" applyBorder="1" applyAlignment="1">
      <alignment horizontal="left" vertical="center" wrapText="1"/>
    </xf>
    <xf numFmtId="0" fontId="5" fillId="6" borderId="78" xfId="1" applyFont="1" applyFill="1" applyBorder="1" applyAlignment="1">
      <alignment horizontal="left" vertical="center" wrapText="1"/>
    </xf>
    <xf numFmtId="0" fontId="5" fillId="6" borderId="46" xfId="1" applyFont="1" applyFill="1" applyBorder="1" applyAlignment="1">
      <alignment horizontal="center" vertical="center"/>
    </xf>
    <xf numFmtId="0" fontId="5" fillId="6" borderId="37" xfId="1" applyFont="1" applyFill="1" applyBorder="1" applyAlignment="1">
      <alignment horizontal="center" vertical="center"/>
    </xf>
    <xf numFmtId="0" fontId="5" fillId="6" borderId="3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/>
    </xf>
    <xf numFmtId="0" fontId="5" fillId="4" borderId="58" xfId="1" applyFont="1" applyFill="1" applyBorder="1" applyAlignment="1">
      <alignment horizontal="left" vertical="center"/>
    </xf>
    <xf numFmtId="0" fontId="5" fillId="4" borderId="75" xfId="1" applyFont="1" applyFill="1" applyBorder="1" applyAlignment="1">
      <alignment horizontal="left" vertical="center"/>
    </xf>
    <xf numFmtId="0" fontId="5" fillId="4" borderId="76" xfId="1" applyFont="1" applyFill="1" applyBorder="1" applyAlignment="1">
      <alignment horizontal="left" vertical="center"/>
    </xf>
    <xf numFmtId="0" fontId="5" fillId="6" borderId="58" xfId="1" applyFont="1" applyFill="1" applyBorder="1" applyAlignment="1">
      <alignment horizontal="left" vertical="center" wrapText="1"/>
    </xf>
    <xf numFmtId="0" fontId="5" fillId="6" borderId="75" xfId="1" applyFont="1" applyFill="1" applyBorder="1" applyAlignment="1">
      <alignment horizontal="left" vertical="center" wrapText="1"/>
    </xf>
    <xf numFmtId="0" fontId="5" fillId="6" borderId="76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textRotation="90" wrapText="1"/>
    </xf>
    <xf numFmtId="0" fontId="9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textRotation="90" wrapText="1"/>
    </xf>
    <xf numFmtId="0" fontId="13" fillId="2" borderId="4" xfId="1" applyFont="1" applyFill="1" applyBorder="1" applyAlignment="1">
      <alignment horizontal="center" vertical="center" textRotation="90" wrapText="1"/>
    </xf>
    <xf numFmtId="0" fontId="13" fillId="2" borderId="84" xfId="1" applyFont="1" applyFill="1" applyBorder="1" applyAlignment="1">
      <alignment horizontal="center" vertical="center" textRotation="90"/>
    </xf>
    <xf numFmtId="0" fontId="13" fillId="2" borderId="13" xfId="1" applyFont="1" applyFill="1" applyBorder="1" applyAlignment="1">
      <alignment horizontal="center" vertical="center" textRotation="90"/>
    </xf>
    <xf numFmtId="0" fontId="13" fillId="2" borderId="85" xfId="1" applyFont="1" applyFill="1" applyBorder="1" applyAlignment="1">
      <alignment horizontal="center" vertical="center" textRotation="90"/>
    </xf>
    <xf numFmtId="0" fontId="13" fillId="2" borderId="86" xfId="1" applyFont="1" applyFill="1" applyBorder="1" applyAlignment="1">
      <alignment horizontal="center" vertical="center" textRotation="90"/>
    </xf>
    <xf numFmtId="0" fontId="13" fillId="2" borderId="0" xfId="1" applyFont="1" applyFill="1" applyBorder="1" applyAlignment="1">
      <alignment horizontal="center" vertical="center" textRotation="90"/>
    </xf>
    <xf numFmtId="0" fontId="13" fillId="2" borderId="87" xfId="1" applyFont="1" applyFill="1" applyBorder="1" applyAlignment="1">
      <alignment horizontal="center" vertical="center" textRotation="90"/>
    </xf>
    <xf numFmtId="0" fontId="13" fillId="2" borderId="69" xfId="1" applyFont="1" applyFill="1" applyBorder="1" applyAlignment="1">
      <alignment horizontal="center" vertical="center" textRotation="90"/>
    </xf>
    <xf numFmtId="0" fontId="13" fillId="2" borderId="28" xfId="1" applyFont="1" applyFill="1" applyBorder="1" applyAlignment="1">
      <alignment horizontal="center" vertical="center" textRotation="90"/>
    </xf>
    <xf numFmtId="0" fontId="13" fillId="2" borderId="70" xfId="1" applyFont="1" applyFill="1" applyBorder="1" applyAlignment="1">
      <alignment horizontal="center" vertical="center" textRotation="90"/>
    </xf>
    <xf numFmtId="0" fontId="13" fillId="2" borderId="84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85" xfId="1" applyFont="1" applyFill="1" applyBorder="1" applyAlignment="1">
      <alignment horizontal="center" vertical="center"/>
    </xf>
    <xf numFmtId="0" fontId="13" fillId="2" borderId="86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87" xfId="1" applyFont="1" applyFill="1" applyBorder="1" applyAlignment="1">
      <alignment horizontal="center" vertical="center"/>
    </xf>
    <xf numFmtId="0" fontId="13" fillId="2" borderId="69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2" borderId="70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textRotation="90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textRotation="90" wrapText="1"/>
    </xf>
    <xf numFmtId="0" fontId="6" fillId="2" borderId="69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99" xfId="1" applyFont="1" applyFill="1" applyBorder="1" applyAlignment="1">
      <alignment horizontal="center" vertical="center" wrapText="1"/>
    </xf>
    <xf numFmtId="0" fontId="6" fillId="2" borderId="100" xfId="1" applyFont="1" applyFill="1" applyBorder="1" applyAlignment="1">
      <alignment horizontal="center" vertical="center"/>
    </xf>
    <xf numFmtId="0" fontId="6" fillId="2" borderId="101" xfId="1" applyFont="1" applyFill="1" applyBorder="1" applyAlignment="1">
      <alignment horizontal="center" vertical="center"/>
    </xf>
    <xf numFmtId="0" fontId="6" fillId="2" borderId="102" xfId="1" applyFont="1" applyFill="1" applyBorder="1" applyAlignment="1">
      <alignment horizontal="center" vertical="center"/>
    </xf>
    <xf numFmtId="0" fontId="6" fillId="2" borderId="103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/>
    </xf>
    <xf numFmtId="0" fontId="6" fillId="2" borderId="20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left" vertical="center" wrapText="1"/>
    </xf>
    <xf numFmtId="0" fontId="3" fillId="2" borderId="25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textRotation="90" wrapText="1"/>
    </xf>
    <xf numFmtId="0" fontId="13" fillId="2" borderId="3" xfId="1" applyFont="1" applyFill="1" applyBorder="1" applyAlignment="1">
      <alignment horizontal="center" vertical="center" textRotation="90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textRotation="90" wrapText="1"/>
    </xf>
    <xf numFmtId="0" fontId="6" fillId="2" borderId="88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89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/>
    </xf>
    <xf numFmtId="0" fontId="8" fillId="2" borderId="0" xfId="1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top" wrapText="1"/>
    </xf>
    <xf numFmtId="0" fontId="38" fillId="0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6" fillId="2" borderId="49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left" vertical="center" wrapText="1"/>
    </xf>
    <xf numFmtId="0" fontId="5" fillId="2" borderId="36" xfId="1" applyFont="1" applyFill="1" applyBorder="1" applyAlignment="1">
      <alignment horizontal="left" vertical="center" wrapText="1"/>
    </xf>
    <xf numFmtId="0" fontId="5" fillId="2" borderId="83" xfId="1" applyFont="1" applyFill="1" applyBorder="1" applyAlignment="1">
      <alignment horizontal="left" vertical="center" wrapText="1"/>
    </xf>
    <xf numFmtId="0" fontId="5" fillId="0" borderId="44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96" xfId="1" applyFont="1" applyFill="1" applyBorder="1" applyAlignment="1">
      <alignment horizontal="left" vertical="center" wrapText="1"/>
    </xf>
    <xf numFmtId="0" fontId="5" fillId="0" borderId="74" xfId="1" applyFont="1" applyFill="1" applyBorder="1" applyAlignment="1">
      <alignment horizontal="left" vertical="center" wrapText="1"/>
    </xf>
    <xf numFmtId="0" fontId="5" fillId="0" borderId="97" xfId="1" applyFont="1" applyFill="1" applyBorder="1" applyAlignment="1">
      <alignment horizontal="left" vertical="center" wrapText="1"/>
    </xf>
    <xf numFmtId="0" fontId="5" fillId="0" borderId="41" xfId="1" applyFont="1" applyFill="1" applyBorder="1" applyAlignment="1">
      <alignment horizontal="center" vertical="center"/>
    </xf>
    <xf numFmtId="0" fontId="5" fillId="0" borderId="98" xfId="1" applyNumberFormat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8" xfId="1" applyFont="1" applyFill="1" applyBorder="1" applyAlignment="1">
      <alignment horizontal="left" vertical="center" wrapText="1"/>
    </xf>
    <xf numFmtId="0" fontId="5" fillId="0" borderId="42" xfId="1" applyFont="1" applyFill="1" applyBorder="1" applyAlignment="1">
      <alignment horizontal="left" vertical="center" wrapText="1"/>
    </xf>
    <xf numFmtId="0" fontId="5" fillId="0" borderId="89" xfId="1" applyFont="1" applyFill="1" applyBorder="1" applyAlignment="1">
      <alignment horizontal="left" vertical="center" wrapText="1"/>
    </xf>
    <xf numFmtId="0" fontId="5" fillId="0" borderId="38" xfId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5" fillId="0" borderId="6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left" vertical="center" wrapText="1"/>
    </xf>
    <xf numFmtId="0" fontId="5" fillId="0" borderId="64" xfId="1" applyFont="1" applyFill="1" applyBorder="1" applyAlignment="1">
      <alignment horizontal="left" vertical="center" wrapText="1"/>
    </xf>
    <xf numFmtId="0" fontId="5" fillId="0" borderId="65" xfId="1" applyFont="1" applyFill="1" applyBorder="1" applyAlignment="1">
      <alignment horizontal="left" vertical="center" wrapText="1"/>
    </xf>
    <xf numFmtId="0" fontId="5" fillId="0" borderId="35" xfId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</cellXfs>
  <cellStyles count="3">
    <cellStyle name="Звичайний" xfId="0" builtinId="0"/>
    <cellStyle name="Обычный_навчалльний план Енергетика 3-01" xfId="1" xr:uid="{00000000-0005-0000-0000-000001000000}"/>
    <cellStyle name="Обычный_план бакалавр 2012 здоров'я+" xfId="2" xr:uid="{00000000-0005-0000-0000-00000200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34"/>
  <sheetViews>
    <sheetView view="pageBreakPreview" topLeftCell="A100" zoomScale="50" zoomScaleNormal="50" zoomScaleSheetLayoutView="50" workbookViewId="0">
      <selection activeCell="P120" sqref="P120"/>
    </sheetView>
  </sheetViews>
  <sheetFormatPr defaultRowHeight="13.8" x14ac:dyDescent="0.25"/>
  <cols>
    <col min="1" max="53" width="6.6640625" customWidth="1"/>
  </cols>
  <sheetData>
    <row r="1" spans="1:60" s="97" customFormat="1" ht="96.75" hidden="1" customHeight="1" x14ac:dyDescent="0.25">
      <c r="AO1" s="163"/>
      <c r="AP1" s="163"/>
      <c r="AQ1" s="453" t="s">
        <v>135</v>
      </c>
      <c r="AR1" s="453"/>
      <c r="AS1" s="453"/>
      <c r="AT1" s="453"/>
      <c r="AU1" s="453"/>
      <c r="AV1" s="453"/>
      <c r="AW1" s="453"/>
      <c r="AX1" s="453"/>
      <c r="AY1" s="453"/>
      <c r="AZ1" s="163"/>
      <c r="BF1" s="164"/>
      <c r="BG1" s="164"/>
      <c r="BH1" s="164"/>
    </row>
    <row r="2" spans="1:60" s="97" customFormat="1" ht="51" hidden="1" customHeight="1" x14ac:dyDescent="0.25">
      <c r="AO2" s="163"/>
      <c r="AP2" s="163"/>
      <c r="AQ2" s="454" t="s">
        <v>133</v>
      </c>
      <c r="AR2" s="454"/>
      <c r="AS2" s="454"/>
      <c r="AT2" s="454"/>
      <c r="AU2" s="454"/>
      <c r="AV2" s="454"/>
      <c r="AW2" s="454"/>
      <c r="AX2" s="454"/>
      <c r="AY2" s="454"/>
      <c r="AZ2" s="163"/>
      <c r="BF2" s="164"/>
      <c r="BG2" s="164"/>
      <c r="BH2" s="164"/>
    </row>
    <row r="3" spans="1:60" s="97" customFormat="1" ht="111" hidden="1" customHeight="1" x14ac:dyDescent="0.25">
      <c r="AO3" s="163"/>
      <c r="AP3" s="163"/>
      <c r="AQ3" s="453" t="s">
        <v>137</v>
      </c>
      <c r="AR3" s="453"/>
      <c r="AS3" s="453"/>
      <c r="AT3" s="453"/>
      <c r="AU3" s="453"/>
      <c r="AV3" s="453"/>
      <c r="AW3" s="453"/>
      <c r="AX3" s="453"/>
      <c r="AY3" s="453"/>
      <c r="AZ3" s="163"/>
      <c r="BF3" s="164"/>
      <c r="BG3" s="164"/>
      <c r="BH3" s="164"/>
    </row>
    <row r="4" spans="1:60" s="115" customFormat="1" ht="35.1" customHeight="1" x14ac:dyDescent="0.4">
      <c r="P4" s="207" t="s">
        <v>0</v>
      </c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</row>
    <row r="5" spans="1:60" s="115" customFormat="1" ht="35.1" customHeight="1" x14ac:dyDescent="0.5">
      <c r="P5" s="208" t="s">
        <v>113</v>
      </c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P5" s="212" t="s">
        <v>115</v>
      </c>
      <c r="AQ5" s="212"/>
      <c r="AR5" s="212"/>
      <c r="AS5" s="212"/>
      <c r="AT5" s="212"/>
      <c r="AU5" s="212"/>
      <c r="AV5" s="212"/>
      <c r="AW5" s="212"/>
      <c r="AX5" s="212"/>
    </row>
    <row r="6" spans="1:60" s="115" customFormat="1" ht="35.1" customHeight="1" x14ac:dyDescent="0.25"/>
    <row r="7" spans="1:60" s="115" customFormat="1" ht="35.1" customHeight="1" x14ac:dyDescent="0.25">
      <c r="AP7" s="455" t="s">
        <v>116</v>
      </c>
      <c r="AQ7" s="455"/>
      <c r="AR7" s="455"/>
      <c r="AS7" s="455"/>
      <c r="AT7" s="455"/>
      <c r="AU7" s="455"/>
      <c r="AV7" s="455"/>
      <c r="AW7" s="455"/>
      <c r="AX7" s="455"/>
      <c r="AY7" s="455"/>
      <c r="AZ7" s="455"/>
    </row>
    <row r="8" spans="1:60" s="115" customFormat="1" ht="43.5" customHeight="1" x14ac:dyDescent="0.75">
      <c r="P8" s="210" t="s">
        <v>114</v>
      </c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</row>
    <row r="9" spans="1:60" s="115" customFormat="1" ht="35.1" customHeight="1" x14ac:dyDescent="0.5">
      <c r="R9" s="211" t="s">
        <v>1</v>
      </c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P9" s="213" t="s">
        <v>202</v>
      </c>
      <c r="AQ9" s="213"/>
      <c r="AR9" s="213"/>
      <c r="AS9" s="213"/>
      <c r="AT9" s="213"/>
      <c r="AU9" s="213"/>
      <c r="AV9" s="213"/>
      <c r="AW9" s="213"/>
      <c r="AX9" s="213"/>
    </row>
    <row r="10" spans="1:60" s="115" customFormat="1" ht="35.1" customHeight="1" x14ac:dyDescent="0.25">
      <c r="AP10" s="213"/>
      <c r="AQ10" s="213"/>
      <c r="AR10" s="213"/>
      <c r="AS10" s="213"/>
      <c r="AT10" s="213"/>
      <c r="AU10" s="213"/>
      <c r="AV10" s="213"/>
      <c r="AW10" s="213"/>
      <c r="AX10" s="213"/>
    </row>
    <row r="11" spans="1:60" ht="3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"/>
      <c r="O11" s="2"/>
      <c r="P11" s="8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5"/>
      <c r="AO11" s="6"/>
      <c r="AP11" s="6"/>
      <c r="AQ11" s="6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32" customFormat="1" ht="45" x14ac:dyDescent="0.5">
      <c r="A12" s="128"/>
      <c r="B12" s="128"/>
      <c r="C12" s="161" t="s">
        <v>9</v>
      </c>
      <c r="D12" s="128"/>
      <c r="E12" s="128"/>
      <c r="F12" s="128"/>
      <c r="H12" s="147" t="s">
        <v>138</v>
      </c>
      <c r="I12" s="148"/>
      <c r="J12" s="148"/>
      <c r="K12" s="148"/>
      <c r="L12" s="149"/>
      <c r="M12" s="149"/>
      <c r="N12" s="150"/>
      <c r="O12" s="150"/>
      <c r="P12" s="151"/>
      <c r="Q12" s="151"/>
      <c r="R12" s="151"/>
      <c r="S12" s="151"/>
      <c r="T12" s="150"/>
      <c r="U12" s="151"/>
      <c r="V12" s="151"/>
      <c r="W12" s="151"/>
      <c r="X12" s="130"/>
      <c r="Y12" s="130"/>
      <c r="Z12" s="130"/>
      <c r="AA12" s="130"/>
      <c r="AB12" s="9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  <c r="AO12" s="69"/>
      <c r="AP12" s="69"/>
      <c r="AQ12" s="69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</row>
    <row r="13" spans="1:60" s="132" customFormat="1" ht="45" x14ac:dyDescent="0.75">
      <c r="A13" s="16"/>
      <c r="B13" s="16"/>
      <c r="C13" s="161" t="s">
        <v>11</v>
      </c>
      <c r="D13" s="16"/>
      <c r="E13" s="16"/>
      <c r="F13" s="16"/>
      <c r="H13" s="152" t="s">
        <v>139</v>
      </c>
      <c r="I13" s="153"/>
      <c r="J13" s="153"/>
      <c r="K13" s="153"/>
      <c r="L13" s="153"/>
      <c r="M13" s="153"/>
      <c r="N13" s="150"/>
      <c r="O13" s="150"/>
      <c r="P13" s="150"/>
      <c r="Q13" s="154"/>
      <c r="R13" s="154"/>
      <c r="S13" s="154"/>
      <c r="T13" s="154"/>
      <c r="U13" s="154"/>
      <c r="V13" s="154"/>
      <c r="W13" s="154"/>
      <c r="X13" s="134"/>
      <c r="Y13" s="134"/>
      <c r="Z13" s="134"/>
      <c r="AA13" s="134"/>
      <c r="AB13" s="9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65" t="s">
        <v>203</v>
      </c>
      <c r="AN13" s="4"/>
      <c r="AO13" s="134"/>
      <c r="AP13" s="4"/>
      <c r="AQ13" s="4"/>
      <c r="AT13" s="166" t="s">
        <v>128</v>
      </c>
      <c r="AU13" s="135"/>
      <c r="AV13" s="135"/>
      <c r="AW13" s="135"/>
      <c r="AX13" s="135"/>
      <c r="AY13" s="135"/>
      <c r="AZ13" s="135"/>
      <c r="BA13" s="135"/>
    </row>
    <row r="14" spans="1:60" s="132" customFormat="1" ht="28.2" x14ac:dyDescent="0.5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4"/>
      <c r="O14" s="134"/>
      <c r="P14" s="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75"/>
      <c r="AC14" s="14"/>
      <c r="AD14" s="14"/>
      <c r="AE14" s="14"/>
      <c r="AF14" s="14"/>
      <c r="AG14" s="14"/>
      <c r="AH14" s="14"/>
      <c r="AI14" s="4"/>
      <c r="AJ14" s="4"/>
      <c r="AK14" s="14"/>
      <c r="AL14" s="14"/>
      <c r="AM14" s="127" t="s">
        <v>2</v>
      </c>
      <c r="AN14" s="4"/>
      <c r="AO14" s="11"/>
      <c r="AP14" s="4"/>
      <c r="AQ14" s="4"/>
      <c r="AR14" s="11" t="s">
        <v>3</v>
      </c>
      <c r="AS14" s="69"/>
      <c r="AT14" s="11"/>
      <c r="AU14" s="11"/>
      <c r="AV14" s="11"/>
      <c r="AW14" s="11"/>
      <c r="AX14" s="11"/>
      <c r="AY14" s="11"/>
      <c r="AZ14" s="11"/>
      <c r="BA14" s="11"/>
    </row>
    <row r="15" spans="1:60" s="132" customFormat="1" ht="28.2" x14ac:dyDescent="0.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4"/>
      <c r="O15" s="134"/>
      <c r="P15" s="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75"/>
      <c r="AC15" s="14"/>
      <c r="AD15" s="14"/>
      <c r="AE15" s="14"/>
      <c r="AF15" s="14"/>
      <c r="AG15" s="14"/>
      <c r="AH15" s="14"/>
      <c r="AI15" s="4"/>
      <c r="AJ15" s="4"/>
      <c r="AK15" s="14"/>
      <c r="AL15" s="14"/>
      <c r="AM15" s="127" t="s">
        <v>120</v>
      </c>
      <c r="AN15" s="4"/>
      <c r="AO15" s="11"/>
      <c r="AP15" s="4"/>
      <c r="AQ15" s="4"/>
      <c r="AR15" s="126"/>
      <c r="AS15" s="126" t="s">
        <v>121</v>
      </c>
      <c r="AT15" s="11"/>
      <c r="AU15" s="11"/>
      <c r="AV15" s="11"/>
      <c r="AW15" s="11"/>
      <c r="AX15" s="11"/>
      <c r="AY15" s="11"/>
      <c r="AZ15" s="11"/>
      <c r="BA15" s="11"/>
    </row>
    <row r="16" spans="1:60" s="132" customFormat="1" ht="28.2" x14ac:dyDescent="0.5">
      <c r="A16" s="4"/>
      <c r="B16" s="4"/>
      <c r="C16" s="137" t="s">
        <v>13</v>
      </c>
      <c r="D16" s="4"/>
      <c r="E16" s="4"/>
      <c r="F16" s="4"/>
      <c r="G16" s="4"/>
      <c r="H16" s="4"/>
      <c r="I16" s="4"/>
      <c r="J16" s="4"/>
      <c r="L16" s="4"/>
      <c r="M16" s="4"/>
      <c r="N16" s="134"/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137" t="s">
        <v>4</v>
      </c>
      <c r="AN16" s="138"/>
      <c r="AO16" s="11"/>
      <c r="AP16" s="138"/>
      <c r="AQ16" s="138"/>
      <c r="AR16" s="139" t="s">
        <v>5</v>
      </c>
      <c r="AS16" s="69"/>
      <c r="AT16" s="69"/>
      <c r="AU16" s="69"/>
      <c r="AV16" s="69"/>
      <c r="AW16" s="69"/>
      <c r="AX16" s="69"/>
      <c r="AY16" s="69"/>
      <c r="AZ16" s="69"/>
      <c r="BA16" s="69"/>
    </row>
    <row r="17" spans="1:53" s="132" customFormat="1" ht="44.4" x14ac:dyDescent="0.5">
      <c r="A17" s="135"/>
      <c r="B17" s="135"/>
      <c r="C17" s="135"/>
      <c r="D17" s="135"/>
      <c r="E17" s="135"/>
      <c r="F17" s="135"/>
      <c r="G17" s="135"/>
      <c r="H17" s="162"/>
      <c r="I17" s="135"/>
      <c r="J17" s="135"/>
      <c r="K17" s="135"/>
      <c r="L17" s="135"/>
      <c r="M17" s="12"/>
      <c r="N17" s="12"/>
      <c r="O17" s="138"/>
      <c r="P17" s="12"/>
      <c r="Q17" s="12"/>
      <c r="R17" s="12"/>
      <c r="S17" s="138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8"/>
      <c r="AJ17" s="138"/>
      <c r="AK17" s="12"/>
      <c r="AL17" s="12"/>
      <c r="AM17" s="137" t="s">
        <v>6</v>
      </c>
      <c r="AN17" s="4"/>
      <c r="AO17" s="14"/>
      <c r="AP17" s="139" t="s">
        <v>7</v>
      </c>
      <c r="AQ17" s="4"/>
      <c r="AR17" s="4"/>
      <c r="AS17" s="69"/>
      <c r="AT17" s="69"/>
      <c r="AU17" s="69"/>
      <c r="AV17" s="69"/>
      <c r="AW17" s="69"/>
      <c r="AX17" s="69"/>
      <c r="AY17" s="69"/>
      <c r="AZ17" s="69"/>
      <c r="BA17" s="140"/>
    </row>
    <row r="18" spans="1:53" s="132" customFormat="1" ht="28.2" x14ac:dyDescent="0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34"/>
      <c r="O18" s="11"/>
      <c r="P18" s="4"/>
      <c r="Q18" s="4"/>
      <c r="R18" s="4"/>
      <c r="S18" s="4"/>
      <c r="T18" s="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"/>
      <c r="AJ18" s="4"/>
      <c r="AK18" s="11"/>
      <c r="AL18" s="11"/>
      <c r="AM18" s="141" t="s">
        <v>8</v>
      </c>
      <c r="AN18" s="142"/>
      <c r="AO18" s="142"/>
      <c r="AP18" s="142"/>
      <c r="AQ18" s="143"/>
      <c r="AR18" s="143"/>
      <c r="AS18" s="69"/>
      <c r="AT18" s="69"/>
      <c r="AU18" s="69"/>
      <c r="AV18" s="69"/>
      <c r="AW18" s="69"/>
      <c r="AX18" s="69"/>
      <c r="AY18" s="69"/>
      <c r="AZ18" s="69"/>
      <c r="BA18" s="69"/>
    </row>
    <row r="19" spans="1:53" s="132" customFormat="1" ht="28.2" x14ac:dyDescent="0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1"/>
      <c r="N19" s="11"/>
      <c r="O19" s="11"/>
      <c r="P19" s="4"/>
      <c r="Q19" s="129"/>
      <c r="R19" s="12"/>
      <c r="S19" s="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"/>
      <c r="AJ19" s="4"/>
      <c r="AK19" s="11"/>
      <c r="AL19" s="11"/>
      <c r="AM19" s="14"/>
      <c r="AN19" s="4"/>
      <c r="AO19" s="4"/>
      <c r="AP19" s="4"/>
      <c r="AQ19" s="114"/>
      <c r="AR19" s="139" t="s">
        <v>10</v>
      </c>
      <c r="AS19" s="114"/>
      <c r="AT19" s="69"/>
      <c r="AU19" s="69"/>
      <c r="AV19" s="69"/>
      <c r="AW19" s="69"/>
      <c r="AX19" s="69"/>
      <c r="AY19" s="69"/>
      <c r="AZ19" s="69"/>
      <c r="BA19" s="69"/>
    </row>
    <row r="20" spans="1:53" s="132" customFormat="1" ht="28.2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4"/>
      <c r="O20" s="14"/>
      <c r="P20" s="4"/>
      <c r="Q20" s="133"/>
      <c r="R20" s="13"/>
      <c r="S20" s="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4"/>
      <c r="AJ20" s="14"/>
      <c r="AK20" s="14"/>
      <c r="AL20" s="14"/>
      <c r="AM20" s="137" t="s">
        <v>12</v>
      </c>
      <c r="AN20" s="4"/>
      <c r="AO20" s="4"/>
      <c r="AP20" s="4"/>
      <c r="AQ20" s="144"/>
      <c r="AR20" s="69"/>
      <c r="AS20" s="144"/>
      <c r="AT20" s="114"/>
      <c r="AU20" s="114"/>
      <c r="AV20" s="114"/>
      <c r="AW20" s="114"/>
      <c r="AX20" s="114"/>
      <c r="AY20" s="114"/>
      <c r="AZ20" s="114"/>
      <c r="BA20" s="69"/>
    </row>
    <row r="21" spans="1:53" s="132" customFormat="1" ht="45" customHeight="1" x14ac:dyDescent="0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4"/>
      <c r="O21" s="14"/>
      <c r="P21" s="4"/>
      <c r="Q21" s="4"/>
      <c r="R21" s="4"/>
      <c r="S21" s="4"/>
      <c r="T21" s="133"/>
      <c r="U21" s="1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4"/>
      <c r="AJ21" s="14"/>
      <c r="AK21" s="14"/>
      <c r="AL21" s="14"/>
      <c r="AM21" s="168" t="s">
        <v>204</v>
      </c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69"/>
    </row>
    <row r="22" spans="1:53" s="132" customFormat="1" ht="45" customHeight="1" x14ac:dyDescent="0.5">
      <c r="A22" s="4"/>
      <c r="B22" s="145"/>
      <c r="C22" s="145"/>
      <c r="D22" s="4"/>
      <c r="E22" s="16"/>
      <c r="F22" s="16"/>
      <c r="G22" s="16"/>
      <c r="H22" s="16"/>
      <c r="I22" s="16"/>
      <c r="J22" s="16"/>
      <c r="K22" s="16"/>
      <c r="L22" s="16"/>
      <c r="M22" s="16"/>
      <c r="N22" s="4"/>
      <c r="O22" s="4"/>
      <c r="P22" s="4"/>
      <c r="Q22" s="4"/>
      <c r="R22" s="4"/>
      <c r="S22" s="4"/>
      <c r="T22" s="133"/>
      <c r="U22" s="4"/>
      <c r="V22" s="16"/>
      <c r="W22" s="16"/>
      <c r="X22" s="16"/>
      <c r="Y22" s="16"/>
      <c r="Z22" s="16"/>
      <c r="AA22" s="145"/>
      <c r="AB22" s="145"/>
      <c r="AC22" s="145"/>
      <c r="AD22" s="145"/>
      <c r="AE22" s="145"/>
      <c r="AF22" s="145"/>
      <c r="AG22" s="145"/>
      <c r="AH22" s="145"/>
      <c r="AI22" s="4"/>
      <c r="AJ22" s="4"/>
      <c r="AK22" s="11"/>
      <c r="AL22" s="11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69"/>
    </row>
    <row r="23" spans="1:53" s="132" customFormat="1" ht="45" customHeight="1" x14ac:dyDescent="0.5">
      <c r="A23" s="4"/>
      <c r="B23" s="145"/>
      <c r="C23" s="145"/>
      <c r="D23" s="4"/>
      <c r="E23" s="16"/>
      <c r="F23" s="16"/>
      <c r="G23" s="16"/>
      <c r="H23" s="16"/>
      <c r="I23" s="16"/>
      <c r="J23" s="16"/>
      <c r="K23" s="16"/>
      <c r="L23" s="16"/>
      <c r="M23" s="16"/>
      <c r="N23" s="4"/>
      <c r="O23" s="4"/>
      <c r="P23" s="4"/>
      <c r="Q23" s="4"/>
      <c r="R23" s="4"/>
      <c r="S23" s="4"/>
      <c r="T23" s="133"/>
      <c r="U23" s="4"/>
      <c r="V23" s="16"/>
      <c r="W23" s="16"/>
      <c r="X23" s="16"/>
      <c r="Y23" s="16"/>
      <c r="Z23" s="16"/>
      <c r="AA23" s="145"/>
      <c r="AB23" s="145"/>
      <c r="AC23" s="145"/>
      <c r="AD23" s="145"/>
      <c r="AE23" s="145"/>
      <c r="AF23" s="145"/>
      <c r="AG23" s="145"/>
      <c r="AH23" s="145"/>
      <c r="AI23" s="4"/>
      <c r="AJ23" s="4"/>
      <c r="AK23" s="11"/>
      <c r="AL23" s="11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69"/>
    </row>
    <row r="24" spans="1:53" s="132" customFormat="1" ht="45" customHeight="1" x14ac:dyDescent="0.5">
      <c r="A24" s="4"/>
      <c r="B24" s="4"/>
      <c r="C24" s="4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"/>
      <c r="O24" s="4"/>
      <c r="P24" s="4"/>
      <c r="Q24" s="4"/>
      <c r="R24" s="4"/>
      <c r="S24" s="4"/>
      <c r="T24" s="146"/>
      <c r="U24" s="18"/>
      <c r="V24" s="17"/>
      <c r="W24" s="17"/>
      <c r="X24" s="17"/>
      <c r="Y24" s="17"/>
      <c r="Z24" s="17"/>
      <c r="AA24" s="4"/>
      <c r="AB24" s="4"/>
      <c r="AC24" s="4"/>
      <c r="AD24" s="4"/>
      <c r="AE24" s="4"/>
      <c r="AF24" s="4"/>
      <c r="AG24" s="4"/>
      <c r="AH24" s="4"/>
      <c r="AI24" s="4"/>
      <c r="AJ24" s="17"/>
      <c r="AK24" s="17"/>
      <c r="AL24" s="17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4"/>
    </row>
    <row r="25" spans="1:53" s="132" customFormat="1" ht="45" customHeight="1" x14ac:dyDescent="0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8"/>
      <c r="T25" s="18"/>
      <c r="U25" s="18"/>
      <c r="V25" s="18"/>
      <c r="W25" s="18"/>
      <c r="X25" s="18"/>
      <c r="Y25" s="18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4"/>
    </row>
    <row r="26" spans="1:53" ht="22.8" x14ac:dyDescent="0.25">
      <c r="A26" s="19" t="s">
        <v>14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ht="1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30.9" customHeight="1" thickBot="1" x14ac:dyDescent="0.3">
      <c r="A28" s="451" t="s">
        <v>15</v>
      </c>
      <c r="B28" s="450" t="s">
        <v>16</v>
      </c>
      <c r="C28" s="450"/>
      <c r="D28" s="450"/>
      <c r="E28" s="450"/>
      <c r="F28" s="450" t="s">
        <v>17</v>
      </c>
      <c r="G28" s="450"/>
      <c r="H28" s="450"/>
      <c r="I28" s="450"/>
      <c r="J28" s="450" t="s">
        <v>18</v>
      </c>
      <c r="K28" s="450"/>
      <c r="L28" s="450"/>
      <c r="M28" s="450"/>
      <c r="N28" s="450"/>
      <c r="O28" s="450" t="s">
        <v>19</v>
      </c>
      <c r="P28" s="450"/>
      <c r="Q28" s="450"/>
      <c r="R28" s="450"/>
      <c r="S28" s="450" t="s">
        <v>20</v>
      </c>
      <c r="T28" s="450"/>
      <c r="U28" s="450"/>
      <c r="V28" s="450"/>
      <c r="W28" s="450"/>
      <c r="X28" s="450" t="s">
        <v>21</v>
      </c>
      <c r="Y28" s="450"/>
      <c r="Z28" s="450"/>
      <c r="AA28" s="450"/>
      <c r="AB28" s="450" t="s">
        <v>22</v>
      </c>
      <c r="AC28" s="450"/>
      <c r="AD28" s="450"/>
      <c r="AE28" s="450"/>
      <c r="AF28" s="450" t="s">
        <v>23</v>
      </c>
      <c r="AG28" s="450"/>
      <c r="AH28" s="450"/>
      <c r="AI28" s="450"/>
      <c r="AJ28" s="450" t="s">
        <v>24</v>
      </c>
      <c r="AK28" s="450"/>
      <c r="AL28" s="450"/>
      <c r="AM28" s="450"/>
      <c r="AN28" s="450"/>
      <c r="AO28" s="450" t="s">
        <v>25</v>
      </c>
      <c r="AP28" s="450"/>
      <c r="AQ28" s="450"/>
      <c r="AR28" s="450"/>
      <c r="AS28" s="450" t="s">
        <v>26</v>
      </c>
      <c r="AT28" s="450"/>
      <c r="AU28" s="450"/>
      <c r="AV28" s="450"/>
      <c r="AW28" s="450"/>
      <c r="AX28" s="447" t="s">
        <v>27</v>
      </c>
      <c r="AY28" s="447"/>
      <c r="AZ28" s="447"/>
      <c r="BA28" s="447"/>
    </row>
    <row r="29" spans="1:53" ht="30.9" customHeight="1" thickBot="1" x14ac:dyDescent="0.3">
      <c r="A29" s="451"/>
      <c r="B29" s="20">
        <v>1</v>
      </c>
      <c r="C29" s="20">
        <v>2</v>
      </c>
      <c r="D29" s="20">
        <v>3</v>
      </c>
      <c r="E29" s="20">
        <v>4</v>
      </c>
      <c r="F29" s="20">
        <v>5</v>
      </c>
      <c r="G29" s="20">
        <v>6</v>
      </c>
      <c r="H29" s="20">
        <v>7</v>
      </c>
      <c r="I29" s="20">
        <v>8</v>
      </c>
      <c r="J29" s="20">
        <v>9</v>
      </c>
      <c r="K29" s="20">
        <v>10</v>
      </c>
      <c r="L29" s="20">
        <v>11</v>
      </c>
      <c r="M29" s="20">
        <v>12</v>
      </c>
      <c r="N29" s="20">
        <v>13</v>
      </c>
      <c r="O29" s="20">
        <v>14</v>
      </c>
      <c r="P29" s="20">
        <v>15</v>
      </c>
      <c r="Q29" s="20">
        <v>16</v>
      </c>
      <c r="R29" s="20">
        <v>17</v>
      </c>
      <c r="S29" s="20">
        <v>18</v>
      </c>
      <c r="T29" s="20">
        <v>19</v>
      </c>
      <c r="U29" s="20">
        <v>20</v>
      </c>
      <c r="V29" s="20">
        <v>21</v>
      </c>
      <c r="W29" s="20">
        <v>22</v>
      </c>
      <c r="X29" s="20">
        <v>23</v>
      </c>
      <c r="Y29" s="20">
        <v>24</v>
      </c>
      <c r="Z29" s="20">
        <v>25</v>
      </c>
      <c r="AA29" s="20">
        <v>26</v>
      </c>
      <c r="AB29" s="20">
        <v>27</v>
      </c>
      <c r="AC29" s="20">
        <v>28</v>
      </c>
      <c r="AD29" s="20">
        <v>29</v>
      </c>
      <c r="AE29" s="20">
        <v>30</v>
      </c>
      <c r="AF29" s="20">
        <v>31</v>
      </c>
      <c r="AG29" s="20">
        <v>32</v>
      </c>
      <c r="AH29" s="20">
        <v>33</v>
      </c>
      <c r="AI29" s="20">
        <v>34</v>
      </c>
      <c r="AJ29" s="20">
        <v>35</v>
      </c>
      <c r="AK29" s="20">
        <v>36</v>
      </c>
      <c r="AL29" s="20">
        <v>37</v>
      </c>
      <c r="AM29" s="20">
        <v>38</v>
      </c>
      <c r="AN29" s="20">
        <v>39</v>
      </c>
      <c r="AO29" s="20">
        <v>40</v>
      </c>
      <c r="AP29" s="20">
        <v>41</v>
      </c>
      <c r="AQ29" s="20">
        <v>42</v>
      </c>
      <c r="AR29" s="20">
        <v>43</v>
      </c>
      <c r="AS29" s="20">
        <v>44</v>
      </c>
      <c r="AT29" s="20">
        <v>45</v>
      </c>
      <c r="AU29" s="20">
        <v>46</v>
      </c>
      <c r="AV29" s="20">
        <v>47</v>
      </c>
      <c r="AW29" s="20">
        <v>48</v>
      </c>
      <c r="AX29" s="20">
        <v>49</v>
      </c>
      <c r="AY29" s="20">
        <v>50</v>
      </c>
      <c r="AZ29" s="20">
        <v>51</v>
      </c>
      <c r="BA29" s="21">
        <v>52</v>
      </c>
    </row>
    <row r="30" spans="1:53" ht="21" x14ac:dyDescent="0.25">
      <c r="A30" s="22" t="s">
        <v>28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 t="s">
        <v>30</v>
      </c>
      <c r="R30" s="23" t="s">
        <v>30</v>
      </c>
      <c r="S30" s="23" t="s">
        <v>30</v>
      </c>
      <c r="T30" s="23" t="s">
        <v>125</v>
      </c>
      <c r="U30" s="23" t="s">
        <v>125</v>
      </c>
      <c r="V30" s="23" t="s">
        <v>125</v>
      </c>
      <c r="W30" s="23" t="s">
        <v>29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 t="s">
        <v>30</v>
      </c>
      <c r="AR30" s="23" t="s">
        <v>30</v>
      </c>
      <c r="AS30" s="23" t="s">
        <v>30</v>
      </c>
      <c r="AT30" s="23" t="s">
        <v>29</v>
      </c>
      <c r="AU30" s="23" t="s">
        <v>29</v>
      </c>
      <c r="AV30" s="23" t="s">
        <v>29</v>
      </c>
      <c r="AW30" s="23" t="s">
        <v>29</v>
      </c>
      <c r="AX30" s="23" t="s">
        <v>29</v>
      </c>
      <c r="AY30" s="23" t="s">
        <v>29</v>
      </c>
      <c r="AZ30" s="23" t="s">
        <v>29</v>
      </c>
      <c r="BA30" s="24" t="s">
        <v>29</v>
      </c>
    </row>
    <row r="31" spans="1:53" ht="21" x14ac:dyDescent="0.25">
      <c r="A31" s="25" t="s">
        <v>31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 t="s">
        <v>103</v>
      </c>
      <c r="P31" s="26" t="s">
        <v>103</v>
      </c>
      <c r="Q31" s="26" t="s">
        <v>30</v>
      </c>
      <c r="R31" s="26" t="s">
        <v>30</v>
      </c>
      <c r="S31" s="26" t="s">
        <v>30</v>
      </c>
      <c r="T31" s="26" t="s">
        <v>125</v>
      </c>
      <c r="U31" s="26" t="s">
        <v>125</v>
      </c>
      <c r="V31" s="26" t="s">
        <v>125</v>
      </c>
      <c r="W31" s="26" t="s">
        <v>29</v>
      </c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 t="s">
        <v>30</v>
      </c>
      <c r="AR31" s="26" t="s">
        <v>30</v>
      </c>
      <c r="AS31" s="26" t="s">
        <v>30</v>
      </c>
      <c r="AT31" s="26" t="s">
        <v>29</v>
      </c>
      <c r="AU31" s="26" t="s">
        <v>29</v>
      </c>
      <c r="AV31" s="26" t="s">
        <v>29</v>
      </c>
      <c r="AW31" s="26" t="s">
        <v>29</v>
      </c>
      <c r="AX31" s="26" t="s">
        <v>29</v>
      </c>
      <c r="AY31" s="26" t="s">
        <v>29</v>
      </c>
      <c r="AZ31" s="26" t="s">
        <v>29</v>
      </c>
      <c r="BA31" s="27" t="s">
        <v>29</v>
      </c>
    </row>
    <row r="32" spans="1:53" ht="21" x14ac:dyDescent="0.25">
      <c r="A32" s="25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 t="s">
        <v>30</v>
      </c>
      <c r="R32" s="26" t="s">
        <v>30</v>
      </c>
      <c r="S32" s="26" t="s">
        <v>30</v>
      </c>
      <c r="T32" s="26" t="s">
        <v>125</v>
      </c>
      <c r="U32" s="26" t="s">
        <v>125</v>
      </c>
      <c r="V32" s="26" t="s">
        <v>125</v>
      </c>
      <c r="W32" s="26" t="s">
        <v>29</v>
      </c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 t="s">
        <v>30</v>
      </c>
      <c r="AR32" s="26" t="s">
        <v>30</v>
      </c>
      <c r="AS32" s="26" t="s">
        <v>30</v>
      </c>
      <c r="AT32" s="26" t="s">
        <v>29</v>
      </c>
      <c r="AU32" s="26" t="s">
        <v>29</v>
      </c>
      <c r="AV32" s="26" t="s">
        <v>29</v>
      </c>
      <c r="AW32" s="26" t="s">
        <v>29</v>
      </c>
      <c r="AX32" s="26" t="s">
        <v>29</v>
      </c>
      <c r="AY32" s="26" t="s">
        <v>29</v>
      </c>
      <c r="AZ32" s="26" t="s">
        <v>29</v>
      </c>
      <c r="BA32" s="27" t="s">
        <v>29</v>
      </c>
    </row>
    <row r="33" spans="1:53" ht="21.6" thickBot="1" x14ac:dyDescent="0.3">
      <c r="A33" s="28" t="s">
        <v>33</v>
      </c>
      <c r="B33" s="29"/>
      <c r="C33" s="29"/>
      <c r="D33" s="29"/>
      <c r="E33" s="29"/>
      <c r="F33" s="29"/>
      <c r="G33" s="29"/>
      <c r="H33" s="29"/>
      <c r="I33" s="29"/>
      <c r="J33" s="29"/>
      <c r="K33" s="29" t="s">
        <v>103</v>
      </c>
      <c r="L33" s="29" t="s">
        <v>103</v>
      </c>
      <c r="M33" s="29" t="s">
        <v>103</v>
      </c>
      <c r="N33" s="29" t="s">
        <v>103</v>
      </c>
      <c r="O33" s="29" t="s">
        <v>103</v>
      </c>
      <c r="P33" s="29" t="s">
        <v>103</v>
      </c>
      <c r="Q33" s="29" t="s">
        <v>30</v>
      </c>
      <c r="R33" s="29" t="s">
        <v>30</v>
      </c>
      <c r="S33" s="29" t="s">
        <v>30</v>
      </c>
      <c r="T33" s="29" t="s">
        <v>125</v>
      </c>
      <c r="U33" s="29" t="s">
        <v>125</v>
      </c>
      <c r="V33" s="29" t="s">
        <v>125</v>
      </c>
      <c r="W33" s="29" t="s">
        <v>29</v>
      </c>
      <c r="X33" s="29" t="s">
        <v>103</v>
      </c>
      <c r="Y33" s="29" t="s">
        <v>103</v>
      </c>
      <c r="Z33" s="29" t="s">
        <v>103</v>
      </c>
      <c r="AA33" s="29" t="s">
        <v>103</v>
      </c>
      <c r="AB33" s="29" t="s">
        <v>103</v>
      </c>
      <c r="AC33" s="29" t="s">
        <v>103</v>
      </c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 t="s">
        <v>30</v>
      </c>
      <c r="AQ33" s="29" t="s">
        <v>30</v>
      </c>
      <c r="AR33" s="29" t="s">
        <v>109</v>
      </c>
      <c r="AS33" s="29" t="s">
        <v>109</v>
      </c>
      <c r="AT33" s="29"/>
      <c r="AU33" s="29"/>
      <c r="AV33" s="29"/>
      <c r="AW33" s="29"/>
      <c r="AX33" s="29"/>
      <c r="AY33" s="29"/>
      <c r="AZ33" s="29"/>
      <c r="BA33" s="30"/>
    </row>
    <row r="34" spans="1:53" ht="21" x14ac:dyDescent="0.2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spans="1:53" ht="22.8" x14ac:dyDescent="0.4">
      <c r="A35" s="448" t="s">
        <v>34</v>
      </c>
      <c r="B35" s="448"/>
      <c r="C35" s="448"/>
      <c r="D35" s="448"/>
      <c r="E35" s="448"/>
      <c r="F35" s="33"/>
      <c r="G35" s="34"/>
      <c r="H35" s="35" t="s">
        <v>35</v>
      </c>
      <c r="I35" s="448" t="s">
        <v>36</v>
      </c>
      <c r="J35" s="448"/>
      <c r="K35" s="448"/>
      <c r="L35" s="448"/>
      <c r="M35" s="448"/>
      <c r="N35" s="36"/>
      <c r="O35" s="26" t="s">
        <v>30</v>
      </c>
      <c r="P35" s="37" t="s">
        <v>35</v>
      </c>
      <c r="Q35" s="36" t="s">
        <v>37</v>
      </c>
      <c r="R35" s="33"/>
      <c r="S35" s="36"/>
      <c r="T35" s="36"/>
      <c r="U35" s="36"/>
      <c r="V35" s="26" t="s">
        <v>38</v>
      </c>
      <c r="W35" s="37" t="s">
        <v>35</v>
      </c>
      <c r="X35" s="36" t="s">
        <v>39</v>
      </c>
      <c r="Y35" s="33"/>
      <c r="Z35" s="33"/>
      <c r="AA35" s="26" t="s">
        <v>29</v>
      </c>
      <c r="AB35" s="37" t="s">
        <v>35</v>
      </c>
      <c r="AC35" s="36" t="s">
        <v>40</v>
      </c>
      <c r="AD35" s="33"/>
      <c r="AE35" s="33"/>
      <c r="AF35" s="33"/>
      <c r="AG35" s="26" t="s">
        <v>109</v>
      </c>
      <c r="AH35" s="37" t="s">
        <v>35</v>
      </c>
      <c r="AI35" s="36" t="s">
        <v>41</v>
      </c>
      <c r="AJ35" s="33"/>
      <c r="AK35" s="33"/>
      <c r="AL35" s="33"/>
      <c r="AM35" s="33"/>
      <c r="AN35" s="37"/>
      <c r="AO35" s="33"/>
      <c r="AP35" s="33"/>
      <c r="AQ35" s="26" t="s">
        <v>110</v>
      </c>
      <c r="AR35" s="38" t="s">
        <v>35</v>
      </c>
      <c r="AS35" s="36" t="s">
        <v>111</v>
      </c>
      <c r="AT35" s="33"/>
      <c r="AU35" s="33"/>
      <c r="AV35" s="33"/>
      <c r="AW35" s="36"/>
      <c r="AX35" s="36"/>
      <c r="AY35" s="36"/>
      <c r="AZ35" s="36"/>
      <c r="BA35" s="36"/>
    </row>
    <row r="36" spans="1:53" ht="17.39999999999999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23.4" thickBot="1" x14ac:dyDescent="0.3">
      <c r="A37" s="449" t="s">
        <v>42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  <c r="Z37" s="15"/>
      <c r="AA37" s="2"/>
      <c r="AB37" s="449" t="s">
        <v>43</v>
      </c>
      <c r="AC37" s="449"/>
      <c r="AD37" s="449"/>
      <c r="AE37" s="449"/>
      <c r="AF37" s="449"/>
      <c r="AG37" s="449"/>
      <c r="AH37" s="449"/>
      <c r="AI37" s="449"/>
      <c r="AJ37" s="449"/>
      <c r="AK37" s="449"/>
      <c r="AL37" s="449"/>
      <c r="AM37" s="2"/>
      <c r="AN37" s="2"/>
      <c r="AO37" s="449" t="s">
        <v>44</v>
      </c>
      <c r="AP37" s="449"/>
      <c r="AQ37" s="449"/>
      <c r="AR37" s="449"/>
      <c r="AS37" s="449"/>
      <c r="AT37" s="449"/>
      <c r="AU37" s="449"/>
      <c r="AV37" s="449"/>
      <c r="AW37" s="449"/>
      <c r="AX37" s="449"/>
      <c r="AY37" s="449"/>
      <c r="AZ37" s="449"/>
      <c r="BA37" s="449"/>
    </row>
    <row r="38" spans="1:53" ht="99" customHeight="1" x14ac:dyDescent="0.25">
      <c r="A38" s="439" t="s">
        <v>15</v>
      </c>
      <c r="B38" s="439"/>
      <c r="C38" s="436" t="s">
        <v>45</v>
      </c>
      <c r="D38" s="436"/>
      <c r="E38" s="436"/>
      <c r="F38" s="436"/>
      <c r="G38" s="436" t="s">
        <v>46</v>
      </c>
      <c r="H38" s="436"/>
      <c r="I38" s="436"/>
      <c r="J38" s="436"/>
      <c r="K38" s="436" t="s">
        <v>47</v>
      </c>
      <c r="L38" s="436"/>
      <c r="M38" s="436"/>
      <c r="N38" s="436"/>
      <c r="O38" s="436" t="s">
        <v>108</v>
      </c>
      <c r="P38" s="436"/>
      <c r="Q38" s="436"/>
      <c r="R38" s="436" t="s">
        <v>48</v>
      </c>
      <c r="S38" s="436"/>
      <c r="T38" s="436"/>
      <c r="U38" s="436" t="s">
        <v>49</v>
      </c>
      <c r="V38" s="436"/>
      <c r="W38" s="436"/>
      <c r="X38" s="437" t="s">
        <v>50</v>
      </c>
      <c r="Y38" s="437"/>
      <c r="Z38" s="39"/>
      <c r="AA38" s="438" t="s">
        <v>51</v>
      </c>
      <c r="AB38" s="438"/>
      <c r="AC38" s="438"/>
      <c r="AD38" s="438"/>
      <c r="AE38" s="438"/>
      <c r="AF38" s="438"/>
      <c r="AG38" s="438"/>
      <c r="AH38" s="438"/>
      <c r="AI38" s="436" t="s">
        <v>52</v>
      </c>
      <c r="AJ38" s="436"/>
      <c r="AK38" s="437" t="s">
        <v>53</v>
      </c>
      <c r="AL38" s="437"/>
      <c r="AM38" s="40"/>
      <c r="AN38" s="438" t="s">
        <v>98</v>
      </c>
      <c r="AO38" s="438"/>
      <c r="AP38" s="438"/>
      <c r="AQ38" s="438"/>
      <c r="AR38" s="438"/>
      <c r="AS38" s="438"/>
      <c r="AT38" s="438"/>
      <c r="AU38" s="438"/>
      <c r="AV38" s="436" t="s">
        <v>52</v>
      </c>
      <c r="AW38" s="436"/>
      <c r="AX38" s="436"/>
      <c r="AY38" s="436"/>
      <c r="AZ38" s="437" t="s">
        <v>54</v>
      </c>
      <c r="BA38" s="437"/>
    </row>
    <row r="39" spans="1:53" ht="30.9" customHeight="1" x14ac:dyDescent="0.25">
      <c r="A39" s="427" t="s">
        <v>55</v>
      </c>
      <c r="B39" s="427"/>
      <c r="C39" s="422">
        <f>COUNTIF(B30:BA30,"")</f>
        <v>34</v>
      </c>
      <c r="D39" s="422"/>
      <c r="E39" s="422"/>
      <c r="F39" s="422"/>
      <c r="G39" s="422">
        <f>COUNTIF(B30:BA30,"С")</f>
        <v>6</v>
      </c>
      <c r="H39" s="422"/>
      <c r="I39" s="422"/>
      <c r="J39" s="422"/>
      <c r="K39" s="422">
        <f>COUNTIF(B30:BA30,"П")</f>
        <v>0</v>
      </c>
      <c r="L39" s="422"/>
      <c r="M39" s="422"/>
      <c r="N39" s="422"/>
      <c r="O39" s="422"/>
      <c r="P39" s="422"/>
      <c r="Q39" s="422"/>
      <c r="R39" s="422"/>
      <c r="S39" s="422"/>
      <c r="T39" s="422"/>
      <c r="U39" s="422">
        <f>COUNTIF(B30:BA30,"К")</f>
        <v>12</v>
      </c>
      <c r="V39" s="422"/>
      <c r="W39" s="422"/>
      <c r="X39" s="423">
        <f>SUM(C39:W39)</f>
        <v>52</v>
      </c>
      <c r="Y39" s="423"/>
      <c r="Z39" s="2"/>
      <c r="AA39" s="428" t="s">
        <v>100</v>
      </c>
      <c r="AB39" s="429"/>
      <c r="AC39" s="429"/>
      <c r="AD39" s="429"/>
      <c r="AE39" s="429"/>
      <c r="AF39" s="429"/>
      <c r="AG39" s="429"/>
      <c r="AH39" s="430"/>
      <c r="AI39" s="422">
        <v>3</v>
      </c>
      <c r="AJ39" s="422"/>
      <c r="AK39" s="422">
        <v>2</v>
      </c>
      <c r="AL39" s="423"/>
      <c r="AM39" s="6"/>
      <c r="AN39" s="440"/>
      <c r="AO39" s="441"/>
      <c r="AP39" s="441"/>
      <c r="AQ39" s="441"/>
      <c r="AR39" s="441"/>
      <c r="AS39" s="441"/>
      <c r="AT39" s="441"/>
      <c r="AU39" s="442"/>
      <c r="AV39" s="443">
        <v>8</v>
      </c>
      <c r="AW39" s="444"/>
      <c r="AX39" s="444"/>
      <c r="AY39" s="445"/>
      <c r="AZ39" s="443">
        <v>1</v>
      </c>
      <c r="BA39" s="446"/>
    </row>
    <row r="40" spans="1:53" ht="30.9" customHeight="1" thickBot="1" x14ac:dyDescent="0.3">
      <c r="A40" s="427" t="s">
        <v>56</v>
      </c>
      <c r="B40" s="427"/>
      <c r="C40" s="422">
        <f>COUNTIF(B31:BA31,"")</f>
        <v>32</v>
      </c>
      <c r="D40" s="422"/>
      <c r="E40" s="422"/>
      <c r="F40" s="422"/>
      <c r="G40" s="422">
        <v>6</v>
      </c>
      <c r="H40" s="422"/>
      <c r="I40" s="422"/>
      <c r="J40" s="422"/>
      <c r="K40" s="422">
        <f>COUNTIF(B31:BA31,"П")</f>
        <v>2</v>
      </c>
      <c r="L40" s="422"/>
      <c r="M40" s="422"/>
      <c r="N40" s="422"/>
      <c r="O40" s="422"/>
      <c r="P40" s="422"/>
      <c r="Q40" s="422"/>
      <c r="R40" s="422"/>
      <c r="S40" s="422"/>
      <c r="T40" s="422"/>
      <c r="U40" s="422">
        <f>COUNTIF(B31:BA31,"К")</f>
        <v>12</v>
      </c>
      <c r="V40" s="422"/>
      <c r="W40" s="422"/>
      <c r="X40" s="423">
        <f>SUM(C40:W40)</f>
        <v>52</v>
      </c>
      <c r="Y40" s="423"/>
      <c r="Z40" s="2"/>
      <c r="AA40" s="428" t="s">
        <v>101</v>
      </c>
      <c r="AB40" s="429"/>
      <c r="AC40" s="429"/>
      <c r="AD40" s="429"/>
      <c r="AE40" s="429"/>
      <c r="AF40" s="429"/>
      <c r="AG40" s="429"/>
      <c r="AH40" s="430"/>
      <c r="AI40" s="434">
        <v>7</v>
      </c>
      <c r="AJ40" s="434"/>
      <c r="AK40" s="434">
        <v>6</v>
      </c>
      <c r="AL40" s="435"/>
      <c r="AM40" s="41"/>
      <c r="AN40" s="401"/>
      <c r="AO40" s="402"/>
      <c r="AP40" s="402"/>
      <c r="AQ40" s="402"/>
      <c r="AR40" s="402"/>
      <c r="AS40" s="402"/>
      <c r="AT40" s="402"/>
      <c r="AU40" s="403"/>
      <c r="AV40" s="404">
        <v>8</v>
      </c>
      <c r="AW40" s="405"/>
      <c r="AX40" s="405"/>
      <c r="AY40" s="406"/>
      <c r="AZ40" s="404">
        <v>1</v>
      </c>
      <c r="BA40" s="407"/>
    </row>
    <row r="41" spans="1:53" ht="30.9" customHeight="1" thickBot="1" x14ac:dyDescent="0.3">
      <c r="A41" s="427" t="s">
        <v>57</v>
      </c>
      <c r="B41" s="427"/>
      <c r="C41" s="422">
        <f>COUNTIF(B32:BA32,"")</f>
        <v>34</v>
      </c>
      <c r="D41" s="422"/>
      <c r="E41" s="422"/>
      <c r="F41" s="422"/>
      <c r="G41" s="422">
        <f>COUNTIF(B32:BA32,"С")</f>
        <v>6</v>
      </c>
      <c r="H41" s="422"/>
      <c r="I41" s="422"/>
      <c r="J41" s="422"/>
      <c r="K41" s="422">
        <f>COUNTIF(B32:BA32,"П")</f>
        <v>0</v>
      </c>
      <c r="L41" s="422"/>
      <c r="M41" s="422"/>
      <c r="N41" s="422"/>
      <c r="O41" s="422"/>
      <c r="P41" s="422"/>
      <c r="Q41" s="422"/>
      <c r="R41" s="422"/>
      <c r="S41" s="422"/>
      <c r="T41" s="422"/>
      <c r="U41" s="422">
        <f>COUNTIF(B32:BA32,"К")</f>
        <v>12</v>
      </c>
      <c r="V41" s="422"/>
      <c r="W41" s="422"/>
      <c r="X41" s="423">
        <f>SUM(C41:W41)</f>
        <v>52</v>
      </c>
      <c r="Y41" s="423"/>
      <c r="Z41" s="2"/>
      <c r="AA41" s="424" t="s">
        <v>102</v>
      </c>
      <c r="AB41" s="425"/>
      <c r="AC41" s="425"/>
      <c r="AD41" s="425"/>
      <c r="AE41" s="425"/>
      <c r="AF41" s="425"/>
      <c r="AG41" s="425"/>
      <c r="AH41" s="426"/>
      <c r="AI41" s="421">
        <v>8</v>
      </c>
      <c r="AJ41" s="421"/>
      <c r="AK41" s="421">
        <v>8</v>
      </c>
      <c r="AL41" s="409"/>
      <c r="AM41" s="6"/>
      <c r="AN41" s="414"/>
      <c r="AO41" s="414"/>
      <c r="AP41" s="414"/>
      <c r="AQ41" s="414"/>
      <c r="AR41" s="414"/>
      <c r="AS41" s="414"/>
      <c r="AT41" s="414"/>
      <c r="AU41" s="414"/>
      <c r="AV41" s="417"/>
      <c r="AW41" s="417"/>
      <c r="AX41" s="417"/>
      <c r="AY41" s="417"/>
      <c r="AZ41" s="417"/>
      <c r="BA41" s="417"/>
    </row>
    <row r="42" spans="1:53" ht="30.9" customHeight="1" thickBot="1" x14ac:dyDescent="0.3">
      <c r="A42" s="420" t="s">
        <v>33</v>
      </c>
      <c r="B42" s="420"/>
      <c r="C42" s="421">
        <f>COUNTIF(B33:AR33,"")</f>
        <v>21</v>
      </c>
      <c r="D42" s="421"/>
      <c r="E42" s="421"/>
      <c r="F42" s="421"/>
      <c r="G42" s="421">
        <f>COUNTIF(B33:BA33,"С")</f>
        <v>5</v>
      </c>
      <c r="H42" s="421"/>
      <c r="I42" s="421"/>
      <c r="J42" s="421"/>
      <c r="K42" s="421">
        <f>COUNTIF(B33:BA33,"П")</f>
        <v>12</v>
      </c>
      <c r="L42" s="421"/>
      <c r="M42" s="421"/>
      <c r="N42" s="421"/>
      <c r="O42" s="421">
        <v>2</v>
      </c>
      <c r="P42" s="421"/>
      <c r="Q42" s="421"/>
      <c r="R42" s="421">
        <f>COUNTIF(B33:BA33,"ДП")</f>
        <v>0</v>
      </c>
      <c r="S42" s="421"/>
      <c r="T42" s="421"/>
      <c r="U42" s="421">
        <f>COUNTIF(B33:BA33,"К")</f>
        <v>4</v>
      </c>
      <c r="V42" s="421"/>
      <c r="W42" s="421"/>
      <c r="X42" s="409">
        <f>SUM(C42:W42)</f>
        <v>44</v>
      </c>
      <c r="Y42" s="409"/>
      <c r="Z42" s="2"/>
      <c r="AA42" s="410"/>
      <c r="AB42" s="410"/>
      <c r="AC42" s="410"/>
      <c r="AD42" s="410"/>
      <c r="AE42" s="410"/>
      <c r="AF42" s="410"/>
      <c r="AG42" s="410"/>
      <c r="AH42" s="410"/>
      <c r="AI42" s="411"/>
      <c r="AJ42" s="411"/>
      <c r="AK42" s="411"/>
      <c r="AL42" s="411"/>
      <c r="AM42" s="6"/>
      <c r="AN42" s="415"/>
      <c r="AO42" s="415"/>
      <c r="AP42" s="415"/>
      <c r="AQ42" s="415"/>
      <c r="AR42" s="415"/>
      <c r="AS42" s="415"/>
      <c r="AT42" s="415"/>
      <c r="AU42" s="415"/>
      <c r="AV42" s="418"/>
      <c r="AW42" s="418"/>
      <c r="AX42" s="418"/>
      <c r="AY42" s="418"/>
      <c r="AZ42" s="418"/>
      <c r="BA42" s="418"/>
    </row>
    <row r="43" spans="1:53" ht="30.9" customHeight="1" thickBot="1" x14ac:dyDescent="0.3">
      <c r="A43" s="412" t="s">
        <v>58</v>
      </c>
      <c r="B43" s="412"/>
      <c r="C43" s="413">
        <f>SUM(C39:F42)</f>
        <v>121</v>
      </c>
      <c r="D43" s="413"/>
      <c r="E43" s="413"/>
      <c r="F43" s="413"/>
      <c r="G43" s="413">
        <f>SUM(G39:J42)</f>
        <v>23</v>
      </c>
      <c r="H43" s="413"/>
      <c r="I43" s="413"/>
      <c r="J43" s="413"/>
      <c r="K43" s="413">
        <f>SUM(K39:N42)</f>
        <v>14</v>
      </c>
      <c r="L43" s="413"/>
      <c r="M43" s="413"/>
      <c r="N43" s="413"/>
      <c r="O43" s="413">
        <f>SUM(O42)</f>
        <v>2</v>
      </c>
      <c r="P43" s="413"/>
      <c r="Q43" s="413"/>
      <c r="R43" s="413">
        <f>SUM(R42)</f>
        <v>0</v>
      </c>
      <c r="S43" s="413"/>
      <c r="T43" s="413"/>
      <c r="U43" s="413">
        <f>SUM(U39:W42)</f>
        <v>40</v>
      </c>
      <c r="V43" s="413"/>
      <c r="W43" s="413"/>
      <c r="X43" s="431">
        <f>SUM(X39:Y42)</f>
        <v>200</v>
      </c>
      <c r="Y43" s="431"/>
      <c r="Z43" s="2"/>
      <c r="AA43" s="432"/>
      <c r="AB43" s="432"/>
      <c r="AC43" s="432"/>
      <c r="AD43" s="432"/>
      <c r="AE43" s="432"/>
      <c r="AF43" s="432"/>
      <c r="AG43" s="432"/>
      <c r="AH43" s="432"/>
      <c r="AI43" s="433"/>
      <c r="AJ43" s="433"/>
      <c r="AK43" s="433"/>
      <c r="AL43" s="433"/>
      <c r="AM43" s="6"/>
      <c r="AN43" s="416"/>
      <c r="AO43" s="416"/>
      <c r="AP43" s="416"/>
      <c r="AQ43" s="416"/>
      <c r="AR43" s="416"/>
      <c r="AS43" s="416"/>
      <c r="AT43" s="416"/>
      <c r="AU43" s="416"/>
      <c r="AV43" s="419"/>
      <c r="AW43" s="419"/>
      <c r="AX43" s="419"/>
      <c r="AY43" s="419"/>
      <c r="AZ43" s="419"/>
      <c r="BA43" s="419"/>
    </row>
    <row r="44" spans="1:53" ht="46.5" customHeight="1" thickBot="1" x14ac:dyDescent="0.45">
      <c r="A44" s="408" t="s">
        <v>59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8"/>
      <c r="AU44" s="408"/>
      <c r="AV44" s="408"/>
      <c r="AW44" s="408"/>
      <c r="AX44" s="408"/>
      <c r="AY44" s="408"/>
      <c r="AZ44" s="408"/>
      <c r="BA44" s="408"/>
    </row>
    <row r="45" spans="1:53" ht="24.75" customHeight="1" thickBot="1" x14ac:dyDescent="0.3">
      <c r="A45" s="379" t="s">
        <v>60</v>
      </c>
      <c r="B45" s="380"/>
      <c r="C45" s="381"/>
      <c r="D45" s="388" t="s">
        <v>215</v>
      </c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90"/>
      <c r="R45" s="397" t="s">
        <v>61</v>
      </c>
      <c r="S45" s="397"/>
      <c r="T45" s="397"/>
      <c r="U45" s="397"/>
      <c r="V45" s="397"/>
      <c r="W45" s="397"/>
      <c r="X45" s="398" t="s">
        <v>62</v>
      </c>
      <c r="Y45" s="398"/>
      <c r="Z45" s="399" t="s">
        <v>63</v>
      </c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7" t="s">
        <v>64</v>
      </c>
      <c r="AM45" s="397"/>
      <c r="AN45" s="397"/>
      <c r="AO45" s="397"/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</row>
    <row r="46" spans="1:53" ht="23.25" customHeight="1" thickBot="1" x14ac:dyDescent="0.3">
      <c r="A46" s="382"/>
      <c r="B46" s="383"/>
      <c r="C46" s="384"/>
      <c r="D46" s="391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3"/>
      <c r="R46" s="400" t="s">
        <v>65</v>
      </c>
      <c r="S46" s="400"/>
      <c r="T46" s="378" t="s">
        <v>66</v>
      </c>
      <c r="U46" s="378"/>
      <c r="V46" s="378"/>
      <c r="W46" s="377" t="s">
        <v>67</v>
      </c>
      <c r="X46" s="398"/>
      <c r="Y46" s="398"/>
      <c r="Z46" s="378" t="s">
        <v>68</v>
      </c>
      <c r="AA46" s="378"/>
      <c r="AB46" s="376" t="s">
        <v>69</v>
      </c>
      <c r="AC46" s="376"/>
      <c r="AD46" s="376"/>
      <c r="AE46" s="376"/>
      <c r="AF46" s="376"/>
      <c r="AG46" s="376"/>
      <c r="AH46" s="376"/>
      <c r="AI46" s="376"/>
      <c r="AJ46" s="377" t="s">
        <v>70</v>
      </c>
      <c r="AK46" s="377"/>
      <c r="AL46" s="375" t="s">
        <v>71</v>
      </c>
      <c r="AM46" s="375"/>
      <c r="AN46" s="375"/>
      <c r="AO46" s="375"/>
      <c r="AP46" s="370" t="s">
        <v>72</v>
      </c>
      <c r="AQ46" s="370"/>
      <c r="AR46" s="370"/>
      <c r="AS46" s="370"/>
      <c r="AT46" s="370" t="s">
        <v>73</v>
      </c>
      <c r="AU46" s="370"/>
      <c r="AV46" s="370"/>
      <c r="AW46" s="370"/>
      <c r="AX46" s="371" t="s">
        <v>74</v>
      </c>
      <c r="AY46" s="371"/>
      <c r="AZ46" s="371"/>
      <c r="BA46" s="371"/>
    </row>
    <row r="47" spans="1:53" ht="24.75" customHeight="1" thickBot="1" x14ac:dyDescent="0.3">
      <c r="A47" s="382"/>
      <c r="B47" s="383"/>
      <c r="C47" s="384"/>
      <c r="D47" s="391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3"/>
      <c r="R47" s="400"/>
      <c r="S47" s="400"/>
      <c r="T47" s="378"/>
      <c r="U47" s="378"/>
      <c r="V47" s="378"/>
      <c r="W47" s="377"/>
      <c r="X47" s="398"/>
      <c r="Y47" s="398"/>
      <c r="Z47" s="378"/>
      <c r="AA47" s="378"/>
      <c r="AB47" s="378" t="s">
        <v>50</v>
      </c>
      <c r="AC47" s="378"/>
      <c r="AD47" s="376" t="s">
        <v>75</v>
      </c>
      <c r="AE47" s="376"/>
      <c r="AF47" s="376"/>
      <c r="AG47" s="376"/>
      <c r="AH47" s="376"/>
      <c r="AI47" s="376"/>
      <c r="AJ47" s="377"/>
      <c r="AK47" s="377"/>
      <c r="AL47" s="372" t="s">
        <v>76</v>
      </c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2"/>
    </row>
    <row r="48" spans="1:53" ht="24.75" customHeight="1" thickBot="1" x14ac:dyDescent="0.3">
      <c r="A48" s="382"/>
      <c r="B48" s="383"/>
      <c r="C48" s="384"/>
      <c r="D48" s="391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3"/>
      <c r="R48" s="400"/>
      <c r="S48" s="400"/>
      <c r="T48" s="378"/>
      <c r="U48" s="378"/>
      <c r="V48" s="378"/>
      <c r="W48" s="377"/>
      <c r="X48" s="398"/>
      <c r="Y48" s="398"/>
      <c r="Z48" s="378"/>
      <c r="AA48" s="378"/>
      <c r="AB48" s="378"/>
      <c r="AC48" s="378"/>
      <c r="AD48" s="374" t="s">
        <v>77</v>
      </c>
      <c r="AE48" s="374"/>
      <c r="AF48" s="374" t="s">
        <v>78</v>
      </c>
      <c r="AG48" s="374"/>
      <c r="AH48" s="374" t="s">
        <v>79</v>
      </c>
      <c r="AI48" s="374"/>
      <c r="AJ48" s="377"/>
      <c r="AK48" s="377"/>
      <c r="AL48" s="375">
        <v>1</v>
      </c>
      <c r="AM48" s="375"/>
      <c r="AN48" s="370">
        <v>2</v>
      </c>
      <c r="AO48" s="370"/>
      <c r="AP48" s="370">
        <v>3</v>
      </c>
      <c r="AQ48" s="370"/>
      <c r="AR48" s="370">
        <v>4</v>
      </c>
      <c r="AS48" s="370"/>
      <c r="AT48" s="370">
        <v>5</v>
      </c>
      <c r="AU48" s="370"/>
      <c r="AV48" s="370">
        <v>6</v>
      </c>
      <c r="AW48" s="370"/>
      <c r="AX48" s="370">
        <v>7</v>
      </c>
      <c r="AY48" s="370"/>
      <c r="AZ48" s="371">
        <v>8</v>
      </c>
      <c r="BA48" s="371"/>
    </row>
    <row r="49" spans="1:53" ht="23.25" customHeight="1" thickBot="1" x14ac:dyDescent="0.3">
      <c r="A49" s="382"/>
      <c r="B49" s="383"/>
      <c r="C49" s="384"/>
      <c r="D49" s="391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3"/>
      <c r="R49" s="400"/>
      <c r="S49" s="400"/>
      <c r="T49" s="378"/>
      <c r="U49" s="378"/>
      <c r="V49" s="378"/>
      <c r="W49" s="377"/>
      <c r="X49" s="398"/>
      <c r="Y49" s="398"/>
      <c r="Z49" s="378"/>
      <c r="AA49" s="378"/>
      <c r="AB49" s="378"/>
      <c r="AC49" s="378"/>
      <c r="AD49" s="374"/>
      <c r="AE49" s="374"/>
      <c r="AF49" s="374"/>
      <c r="AG49" s="374"/>
      <c r="AH49" s="374"/>
      <c r="AI49" s="374"/>
      <c r="AJ49" s="377"/>
      <c r="AK49" s="377"/>
      <c r="AL49" s="372" t="s">
        <v>124</v>
      </c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</row>
    <row r="50" spans="1:53" ht="24.75" customHeight="1" thickBot="1" x14ac:dyDescent="0.3">
      <c r="A50" s="385"/>
      <c r="B50" s="386"/>
      <c r="C50" s="387"/>
      <c r="D50" s="394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6"/>
      <c r="R50" s="400"/>
      <c r="S50" s="400"/>
      <c r="T50" s="378"/>
      <c r="U50" s="378"/>
      <c r="V50" s="378"/>
      <c r="W50" s="377"/>
      <c r="X50" s="398"/>
      <c r="Y50" s="398"/>
      <c r="Z50" s="378"/>
      <c r="AA50" s="378"/>
      <c r="AB50" s="378"/>
      <c r="AC50" s="378"/>
      <c r="AD50" s="374"/>
      <c r="AE50" s="374"/>
      <c r="AF50" s="374"/>
      <c r="AG50" s="374"/>
      <c r="AH50" s="374"/>
      <c r="AI50" s="374"/>
      <c r="AJ50" s="377"/>
      <c r="AK50" s="377"/>
      <c r="AL50" s="373">
        <f>COUNTIF(B30:R30,"")</f>
        <v>15</v>
      </c>
      <c r="AM50" s="373"/>
      <c r="AN50" s="361">
        <f>COUNTIF(X30:AP30,"")</f>
        <v>19</v>
      </c>
      <c r="AO50" s="361"/>
      <c r="AP50" s="361">
        <f>COUNTIF(B31:R31,"")</f>
        <v>13</v>
      </c>
      <c r="AQ50" s="361"/>
      <c r="AR50" s="361">
        <f>COUNTIF(X31:AP31,"")</f>
        <v>19</v>
      </c>
      <c r="AS50" s="361"/>
      <c r="AT50" s="361">
        <f>COUNTIF(B32:R32,"")</f>
        <v>15</v>
      </c>
      <c r="AU50" s="361"/>
      <c r="AV50" s="361">
        <f>COUNTIF(X32:AT32,"")</f>
        <v>19</v>
      </c>
      <c r="AW50" s="361"/>
      <c r="AX50" s="361">
        <f>COUNTIF(B33:T33,"")</f>
        <v>9</v>
      </c>
      <c r="AY50" s="361"/>
      <c r="AZ50" s="361">
        <f>COUNTIF(X33:AP33,"")</f>
        <v>12</v>
      </c>
      <c r="BA50" s="362"/>
    </row>
    <row r="51" spans="1:53" ht="28.8" thickBot="1" x14ac:dyDescent="0.3">
      <c r="A51" s="363" t="s">
        <v>205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</row>
    <row r="52" spans="1:53" ht="28.8" thickBot="1" x14ac:dyDescent="0.3">
      <c r="A52" s="262" t="s">
        <v>104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4"/>
    </row>
    <row r="53" spans="1:53" ht="30.9" customHeight="1" x14ac:dyDescent="0.25">
      <c r="A53" s="364" t="s">
        <v>154</v>
      </c>
      <c r="B53" s="365"/>
      <c r="C53" s="366"/>
      <c r="D53" s="367" t="s">
        <v>80</v>
      </c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9"/>
      <c r="R53" s="354">
        <v>1</v>
      </c>
      <c r="S53" s="354"/>
      <c r="T53" s="360"/>
      <c r="U53" s="360"/>
      <c r="V53" s="116"/>
      <c r="W53" s="117"/>
      <c r="X53" s="198">
        <f>AL53+AN53+AP53+AR53+AT53+AV53+AX53+AZ53</f>
        <v>3</v>
      </c>
      <c r="Y53" s="198"/>
      <c r="Z53" s="191">
        <f t="shared" ref="Z53:Z59" si="0">X53*30</f>
        <v>90</v>
      </c>
      <c r="AA53" s="191"/>
      <c r="AB53" s="191">
        <f t="shared" ref="AB53:AB59" si="1">AD53+AF53+AH53</f>
        <v>30</v>
      </c>
      <c r="AC53" s="191"/>
      <c r="AD53" s="191">
        <v>16</v>
      </c>
      <c r="AE53" s="191"/>
      <c r="AF53" s="191"/>
      <c r="AG53" s="191"/>
      <c r="AH53" s="191">
        <v>14</v>
      </c>
      <c r="AI53" s="191"/>
      <c r="AJ53" s="338">
        <f t="shared" ref="AJ53:AJ59" si="2">Z53-AB53</f>
        <v>60</v>
      </c>
      <c r="AK53" s="338"/>
      <c r="AL53" s="359">
        <v>3</v>
      </c>
      <c r="AM53" s="359"/>
      <c r="AN53" s="191"/>
      <c r="AO53" s="191"/>
      <c r="AP53" s="191"/>
      <c r="AQ53" s="191"/>
      <c r="AR53" s="310"/>
      <c r="AS53" s="310"/>
      <c r="AT53" s="310"/>
      <c r="AU53" s="310"/>
      <c r="AV53" s="310"/>
      <c r="AW53" s="310"/>
      <c r="AX53" s="310"/>
      <c r="AY53" s="310"/>
      <c r="AZ53" s="311"/>
      <c r="BA53" s="311"/>
    </row>
    <row r="54" spans="1:53" ht="30.9" customHeight="1" x14ac:dyDescent="0.25">
      <c r="A54" s="169" t="s">
        <v>155</v>
      </c>
      <c r="B54" s="170"/>
      <c r="C54" s="171"/>
      <c r="D54" s="193" t="s">
        <v>81</v>
      </c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5"/>
      <c r="R54" s="196">
        <v>2</v>
      </c>
      <c r="S54" s="196"/>
      <c r="T54" s="197">
        <v>1</v>
      </c>
      <c r="U54" s="197"/>
      <c r="V54" s="118"/>
      <c r="W54" s="119"/>
      <c r="X54" s="198">
        <f t="shared" ref="X54" si="3">AL54+AN54+AP54+AR54+AT54+AV54+AX54+AZ54</f>
        <v>6</v>
      </c>
      <c r="Y54" s="198"/>
      <c r="Z54" s="199">
        <f t="shared" ref="Z54" si="4">X54*30</f>
        <v>180</v>
      </c>
      <c r="AA54" s="199"/>
      <c r="AB54" s="199">
        <f t="shared" ref="AB54" si="5">AD54+AF54+AH54</f>
        <v>60</v>
      </c>
      <c r="AC54" s="199"/>
      <c r="AD54" s="191"/>
      <c r="AE54" s="191"/>
      <c r="AF54" s="191"/>
      <c r="AG54" s="191"/>
      <c r="AH54" s="191">
        <v>60</v>
      </c>
      <c r="AI54" s="191"/>
      <c r="AJ54" s="200">
        <f t="shared" ref="AJ54" si="6">Z54-AB54</f>
        <v>120</v>
      </c>
      <c r="AK54" s="200"/>
      <c r="AL54" s="201">
        <v>3</v>
      </c>
      <c r="AM54" s="201"/>
      <c r="AN54" s="202">
        <v>3</v>
      </c>
      <c r="AO54" s="202"/>
      <c r="AP54" s="202"/>
      <c r="AQ54" s="202"/>
      <c r="AR54" s="180"/>
      <c r="AS54" s="180"/>
      <c r="AT54" s="180"/>
      <c r="AU54" s="180"/>
      <c r="AV54" s="180"/>
      <c r="AW54" s="180"/>
      <c r="AX54" s="180"/>
      <c r="AY54" s="180"/>
      <c r="AZ54" s="181"/>
      <c r="BA54" s="181"/>
    </row>
    <row r="55" spans="1:53" ht="30.9" customHeight="1" x14ac:dyDescent="0.25">
      <c r="A55" s="169" t="s">
        <v>156</v>
      </c>
      <c r="B55" s="170"/>
      <c r="C55" s="171"/>
      <c r="D55" s="193" t="s">
        <v>118</v>
      </c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5"/>
      <c r="R55" s="196"/>
      <c r="S55" s="196"/>
      <c r="T55" s="197">
        <v>3</v>
      </c>
      <c r="U55" s="197"/>
      <c r="V55" s="118"/>
      <c r="W55" s="119"/>
      <c r="X55" s="198">
        <f t="shared" ref="X55:X59" si="7">AL55+AN55+AP55+AR55+AT55+AV55+AX55+AZ55</f>
        <v>3</v>
      </c>
      <c r="Y55" s="198"/>
      <c r="Z55" s="199">
        <f t="shared" si="0"/>
        <v>90</v>
      </c>
      <c r="AA55" s="199"/>
      <c r="AB55" s="199">
        <f t="shared" si="1"/>
        <v>30</v>
      </c>
      <c r="AC55" s="199"/>
      <c r="AD55" s="191">
        <v>16</v>
      </c>
      <c r="AE55" s="191"/>
      <c r="AF55" s="191"/>
      <c r="AG55" s="191"/>
      <c r="AH55" s="191">
        <v>14</v>
      </c>
      <c r="AI55" s="191"/>
      <c r="AJ55" s="200">
        <f t="shared" ref="AJ55" si="8">Z55-AB55</f>
        <v>60</v>
      </c>
      <c r="AK55" s="200"/>
      <c r="AL55" s="201"/>
      <c r="AM55" s="201"/>
      <c r="AN55" s="202"/>
      <c r="AO55" s="202"/>
      <c r="AP55" s="202">
        <v>3</v>
      </c>
      <c r="AQ55" s="202"/>
      <c r="AR55" s="180"/>
      <c r="AS55" s="180"/>
      <c r="AT55" s="180"/>
      <c r="AU55" s="180"/>
      <c r="AV55" s="180"/>
      <c r="AW55" s="180"/>
      <c r="AX55" s="180"/>
      <c r="AY55" s="180"/>
      <c r="AZ55" s="181"/>
      <c r="BA55" s="181"/>
    </row>
    <row r="56" spans="1:53" ht="39" customHeight="1" x14ac:dyDescent="0.25">
      <c r="A56" s="169" t="s">
        <v>157</v>
      </c>
      <c r="B56" s="170"/>
      <c r="C56" s="171"/>
      <c r="D56" s="184" t="s">
        <v>82</v>
      </c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R56" s="187">
        <v>1</v>
      </c>
      <c r="S56" s="187"/>
      <c r="T56" s="188"/>
      <c r="U56" s="188"/>
      <c r="V56" s="120"/>
      <c r="W56" s="121"/>
      <c r="X56" s="189">
        <f t="shared" ref="X56:X57" si="9">AL56+AN56+AP56+AR56+AT56+AV56+AX56+AZ56</f>
        <v>3</v>
      </c>
      <c r="Y56" s="189"/>
      <c r="Z56" s="190">
        <f t="shared" ref="Z56:Z57" si="10">X56*30</f>
        <v>90</v>
      </c>
      <c r="AA56" s="190"/>
      <c r="AB56" s="190">
        <f t="shared" ref="AB56" si="11">AD56+AF56+AH56</f>
        <v>30</v>
      </c>
      <c r="AC56" s="190"/>
      <c r="AD56" s="191">
        <v>8</v>
      </c>
      <c r="AE56" s="191"/>
      <c r="AF56" s="191"/>
      <c r="AG56" s="191"/>
      <c r="AH56" s="191">
        <v>22</v>
      </c>
      <c r="AI56" s="191"/>
      <c r="AJ56" s="224">
        <f t="shared" ref="AJ56:AJ57" si="12">Z56-AB56</f>
        <v>60</v>
      </c>
      <c r="AK56" s="224"/>
      <c r="AL56" s="203">
        <v>3</v>
      </c>
      <c r="AM56" s="203"/>
      <c r="AN56" s="190"/>
      <c r="AO56" s="190"/>
      <c r="AP56" s="190"/>
      <c r="AQ56" s="190"/>
      <c r="AR56" s="182"/>
      <c r="AS56" s="182"/>
      <c r="AT56" s="182"/>
      <c r="AU56" s="182"/>
      <c r="AV56" s="182"/>
      <c r="AW56" s="182"/>
      <c r="AX56" s="182"/>
      <c r="AY56" s="182"/>
      <c r="AZ56" s="183"/>
      <c r="BA56" s="183"/>
    </row>
    <row r="57" spans="1:53" ht="40.5" customHeight="1" x14ac:dyDescent="0.25">
      <c r="A57" s="169" t="s">
        <v>158</v>
      </c>
      <c r="B57" s="170"/>
      <c r="C57" s="171"/>
      <c r="D57" s="193" t="s">
        <v>200</v>
      </c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5"/>
      <c r="R57" s="187"/>
      <c r="S57" s="187"/>
      <c r="T57" s="188">
        <v>2</v>
      </c>
      <c r="U57" s="188"/>
      <c r="V57" s="120"/>
      <c r="W57" s="121"/>
      <c r="X57" s="189">
        <f t="shared" si="9"/>
        <v>5</v>
      </c>
      <c r="Y57" s="189"/>
      <c r="Z57" s="190">
        <f t="shared" si="10"/>
        <v>150</v>
      </c>
      <c r="AA57" s="190"/>
      <c r="AB57" s="190">
        <f t="shared" ref="AB57" si="13">AD57+AF57+AH57</f>
        <v>120</v>
      </c>
      <c r="AC57" s="190"/>
      <c r="AD57" s="191">
        <v>60</v>
      </c>
      <c r="AE57" s="191"/>
      <c r="AF57" s="191"/>
      <c r="AG57" s="191"/>
      <c r="AH57" s="191">
        <v>60</v>
      </c>
      <c r="AI57" s="191"/>
      <c r="AJ57" s="224">
        <f t="shared" si="12"/>
        <v>30</v>
      </c>
      <c r="AK57" s="224"/>
      <c r="AL57" s="203"/>
      <c r="AM57" s="203"/>
      <c r="AN57" s="190">
        <v>5</v>
      </c>
      <c r="AO57" s="190"/>
      <c r="AP57" s="190"/>
      <c r="AQ57" s="190"/>
      <c r="AR57" s="182"/>
      <c r="AS57" s="182"/>
      <c r="AT57" s="182"/>
      <c r="AU57" s="182"/>
      <c r="AV57" s="182"/>
      <c r="AW57" s="182"/>
      <c r="AX57" s="182"/>
      <c r="AY57" s="182"/>
      <c r="AZ57" s="183"/>
      <c r="BA57" s="183"/>
    </row>
    <row r="58" spans="1:53" ht="40.5" customHeight="1" x14ac:dyDescent="0.25">
      <c r="A58" s="169" t="s">
        <v>159</v>
      </c>
      <c r="B58" s="170"/>
      <c r="C58" s="171"/>
      <c r="D58" s="193" t="s">
        <v>106</v>
      </c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5"/>
      <c r="R58" s="187">
        <v>2</v>
      </c>
      <c r="S58" s="187"/>
      <c r="T58" s="188"/>
      <c r="U58" s="188"/>
      <c r="V58" s="120"/>
      <c r="W58" s="121"/>
      <c r="X58" s="189">
        <f t="shared" si="7"/>
        <v>3</v>
      </c>
      <c r="Y58" s="189"/>
      <c r="Z58" s="190">
        <f t="shared" si="0"/>
        <v>90</v>
      </c>
      <c r="AA58" s="190"/>
      <c r="AB58" s="190">
        <f t="shared" si="1"/>
        <v>30</v>
      </c>
      <c r="AC58" s="190"/>
      <c r="AD58" s="191">
        <v>16</v>
      </c>
      <c r="AE58" s="191"/>
      <c r="AF58" s="191"/>
      <c r="AG58" s="191"/>
      <c r="AH58" s="191">
        <v>14</v>
      </c>
      <c r="AI58" s="191"/>
      <c r="AJ58" s="224">
        <f t="shared" si="2"/>
        <v>60</v>
      </c>
      <c r="AK58" s="224"/>
      <c r="AL58" s="203"/>
      <c r="AM58" s="203"/>
      <c r="AN58" s="190">
        <v>3</v>
      </c>
      <c r="AO58" s="190"/>
      <c r="AP58" s="190"/>
      <c r="AQ58" s="190"/>
      <c r="AR58" s="182"/>
      <c r="AS58" s="182"/>
      <c r="AT58" s="182"/>
      <c r="AU58" s="182"/>
      <c r="AV58" s="182"/>
      <c r="AW58" s="182"/>
      <c r="AX58" s="182"/>
      <c r="AY58" s="182"/>
      <c r="AZ58" s="183"/>
      <c r="BA58" s="183"/>
    </row>
    <row r="59" spans="1:53" ht="30.9" customHeight="1" thickBot="1" x14ac:dyDescent="0.3">
      <c r="A59" s="169" t="s">
        <v>160</v>
      </c>
      <c r="B59" s="170"/>
      <c r="C59" s="171"/>
      <c r="D59" s="355" t="s">
        <v>83</v>
      </c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7"/>
      <c r="R59" s="358">
        <v>2</v>
      </c>
      <c r="S59" s="359"/>
      <c r="T59" s="360"/>
      <c r="U59" s="360"/>
      <c r="V59" s="116"/>
      <c r="W59" s="117"/>
      <c r="X59" s="198">
        <f t="shared" si="7"/>
        <v>3</v>
      </c>
      <c r="Y59" s="198"/>
      <c r="Z59" s="191">
        <f t="shared" si="0"/>
        <v>90</v>
      </c>
      <c r="AA59" s="191"/>
      <c r="AB59" s="191">
        <f t="shared" si="1"/>
        <v>30</v>
      </c>
      <c r="AC59" s="191"/>
      <c r="AD59" s="191">
        <v>12</v>
      </c>
      <c r="AE59" s="191"/>
      <c r="AF59" s="191">
        <v>18</v>
      </c>
      <c r="AG59" s="191"/>
      <c r="AH59" s="191"/>
      <c r="AI59" s="191"/>
      <c r="AJ59" s="338">
        <f t="shared" si="2"/>
        <v>60</v>
      </c>
      <c r="AK59" s="338"/>
      <c r="AL59" s="354"/>
      <c r="AM59" s="354"/>
      <c r="AN59" s="191">
        <v>3</v>
      </c>
      <c r="AO59" s="191"/>
      <c r="AP59" s="191"/>
      <c r="AQ59" s="191"/>
      <c r="AR59" s="310"/>
      <c r="AS59" s="310"/>
      <c r="AT59" s="310"/>
      <c r="AU59" s="310"/>
      <c r="AV59" s="310"/>
      <c r="AW59" s="310"/>
      <c r="AX59" s="310"/>
      <c r="AY59" s="310"/>
      <c r="AZ59" s="311"/>
      <c r="BA59" s="311"/>
    </row>
    <row r="60" spans="1:53" ht="30.9" customHeight="1" thickBot="1" x14ac:dyDescent="0.3">
      <c r="A60" s="350" t="s">
        <v>50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253">
        <f>COUNT(R53:S59)</f>
        <v>5</v>
      </c>
      <c r="S60" s="253"/>
      <c r="T60" s="351">
        <f>COUNT(T53:V59)</f>
        <v>3</v>
      </c>
      <c r="U60" s="352"/>
      <c r="V60" s="353"/>
      <c r="W60" s="46">
        <f>SUM(W53:W59)</f>
        <v>0</v>
      </c>
      <c r="X60" s="242">
        <f>SUM(X53:Y59)</f>
        <v>26</v>
      </c>
      <c r="Y60" s="240"/>
      <c r="Z60" s="240">
        <f>SUM(Z53:AA59)</f>
        <v>780</v>
      </c>
      <c r="AA60" s="240"/>
      <c r="AB60" s="240">
        <f>SUM(AB53:AC59)</f>
        <v>330</v>
      </c>
      <c r="AC60" s="240"/>
      <c r="AD60" s="240">
        <f>SUM(AD53:AE59)</f>
        <v>128</v>
      </c>
      <c r="AE60" s="240"/>
      <c r="AF60" s="240">
        <f>SUM(AF53:AG59)</f>
        <v>18</v>
      </c>
      <c r="AG60" s="240"/>
      <c r="AH60" s="240">
        <f>SUM(AH53:AI59)</f>
        <v>184</v>
      </c>
      <c r="AI60" s="240"/>
      <c r="AJ60" s="240">
        <f>SUM(AJ53:AK59)</f>
        <v>450</v>
      </c>
      <c r="AK60" s="241"/>
      <c r="AL60" s="242">
        <f>SUM(AL53:AM59)</f>
        <v>9</v>
      </c>
      <c r="AM60" s="240"/>
      <c r="AN60" s="240">
        <f>SUM(AN53:AO59)</f>
        <v>14</v>
      </c>
      <c r="AO60" s="240"/>
      <c r="AP60" s="240">
        <f>SUM(AP53:AQ59)</f>
        <v>3</v>
      </c>
      <c r="AQ60" s="240"/>
      <c r="AR60" s="240">
        <f>SUM(AR53:AS59)</f>
        <v>0</v>
      </c>
      <c r="AS60" s="240"/>
      <c r="AT60" s="240">
        <f>SUM(AT53:AU59)</f>
        <v>0</v>
      </c>
      <c r="AU60" s="240"/>
      <c r="AV60" s="240">
        <f>SUM(AV53:AW59)</f>
        <v>0</v>
      </c>
      <c r="AW60" s="240"/>
      <c r="AX60" s="240">
        <f>SUM(AX53:AY59)</f>
        <v>0</v>
      </c>
      <c r="AY60" s="240"/>
      <c r="AZ60" s="240">
        <f>SUM(AZ53:BA59)</f>
        <v>0</v>
      </c>
      <c r="BA60" s="241"/>
    </row>
    <row r="61" spans="1:53" ht="30.9" customHeight="1" thickBot="1" x14ac:dyDescent="0.3">
      <c r="A61" s="343" t="s">
        <v>105</v>
      </c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</row>
    <row r="62" spans="1:53" ht="30.9" customHeight="1" thickBot="1" x14ac:dyDescent="0.3">
      <c r="A62" s="344"/>
      <c r="B62" s="345"/>
      <c r="C62" s="346"/>
      <c r="D62" s="347" t="s">
        <v>84</v>
      </c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9"/>
      <c r="R62" s="293"/>
      <c r="S62" s="292"/>
      <c r="T62" s="292"/>
      <c r="U62" s="300"/>
      <c r="V62" s="47"/>
      <c r="W62" s="48"/>
      <c r="X62" s="301"/>
      <c r="Y62" s="301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34"/>
      <c r="AK62" s="234"/>
      <c r="AL62" s="293"/>
      <c r="AM62" s="293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85"/>
      <c r="BA62" s="285"/>
    </row>
    <row r="63" spans="1:53" ht="30.9" customHeight="1" x14ac:dyDescent="0.25">
      <c r="A63" s="225" t="s">
        <v>161</v>
      </c>
      <c r="B63" s="226"/>
      <c r="C63" s="227"/>
      <c r="D63" s="339" t="s">
        <v>85</v>
      </c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1"/>
      <c r="R63" s="206">
        <v>2</v>
      </c>
      <c r="S63" s="204"/>
      <c r="T63" s="204"/>
      <c r="U63" s="342"/>
      <c r="V63" s="122"/>
      <c r="W63" s="123"/>
      <c r="X63" s="223">
        <f t="shared" ref="X63:X85" si="14">AL63+AN63+AP63+AR63+AT63+AV63+AX63+AZ63</f>
        <v>6</v>
      </c>
      <c r="Y63" s="223"/>
      <c r="Z63" s="191">
        <f t="shared" ref="Z63:Z65" si="15">X63*30</f>
        <v>180</v>
      </c>
      <c r="AA63" s="191"/>
      <c r="AB63" s="191">
        <f t="shared" ref="AB63:AB65" si="16">AD63+AF63+AH63</f>
        <v>60</v>
      </c>
      <c r="AC63" s="191"/>
      <c r="AD63" s="191">
        <f>X63*5</f>
        <v>30</v>
      </c>
      <c r="AE63" s="191"/>
      <c r="AF63" s="191">
        <f>X63*2</f>
        <v>12</v>
      </c>
      <c r="AG63" s="191"/>
      <c r="AH63" s="191">
        <f>X63*3</f>
        <v>18</v>
      </c>
      <c r="AI63" s="191"/>
      <c r="AJ63" s="338">
        <f t="shared" ref="AJ63:AJ65" si="17">Z63-AB63</f>
        <v>120</v>
      </c>
      <c r="AK63" s="338"/>
      <c r="AL63" s="206"/>
      <c r="AM63" s="206"/>
      <c r="AN63" s="204">
        <v>6</v>
      </c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5"/>
      <c r="BA63" s="205"/>
    </row>
    <row r="64" spans="1:53" ht="55.8" customHeight="1" x14ac:dyDescent="0.25">
      <c r="A64" s="169" t="s">
        <v>162</v>
      </c>
      <c r="B64" s="170"/>
      <c r="C64" s="171"/>
      <c r="D64" s="193" t="s">
        <v>189</v>
      </c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5"/>
      <c r="R64" s="220">
        <v>3</v>
      </c>
      <c r="S64" s="221"/>
      <c r="T64" s="221"/>
      <c r="U64" s="222"/>
      <c r="V64" s="124"/>
      <c r="W64" s="125"/>
      <c r="X64" s="223">
        <f t="shared" ref="X64" si="18">AL64+AN64+AP64+AR64+AT64+AV64+AX64+AZ64</f>
        <v>6</v>
      </c>
      <c r="Y64" s="223"/>
      <c r="Z64" s="199">
        <f t="shared" ref="Z64" si="19">X64*30</f>
        <v>180</v>
      </c>
      <c r="AA64" s="199"/>
      <c r="AB64" s="199">
        <f t="shared" ref="AB64" si="20">AD64+AF64+AH64</f>
        <v>60</v>
      </c>
      <c r="AC64" s="199"/>
      <c r="AD64" s="191">
        <f>X64*5</f>
        <v>30</v>
      </c>
      <c r="AE64" s="191"/>
      <c r="AF64" s="199"/>
      <c r="AG64" s="199"/>
      <c r="AH64" s="199">
        <f>X64*5</f>
        <v>30</v>
      </c>
      <c r="AI64" s="199"/>
      <c r="AJ64" s="200">
        <f t="shared" ref="AJ64" si="21">Z64-AB64</f>
        <v>120</v>
      </c>
      <c r="AK64" s="200"/>
      <c r="AL64" s="220"/>
      <c r="AM64" s="220"/>
      <c r="AN64" s="221"/>
      <c r="AO64" s="221"/>
      <c r="AP64" s="221">
        <v>6</v>
      </c>
      <c r="AQ64" s="221"/>
      <c r="AR64" s="221"/>
      <c r="AS64" s="221"/>
      <c r="AT64" s="221"/>
      <c r="AU64" s="221"/>
      <c r="AV64" s="221"/>
      <c r="AW64" s="221"/>
      <c r="AX64" s="221"/>
      <c r="AY64" s="221"/>
      <c r="AZ64" s="192"/>
      <c r="BA64" s="192"/>
    </row>
    <row r="65" spans="1:53" ht="30.9" customHeight="1" thickBot="1" x14ac:dyDescent="0.3">
      <c r="A65" s="320" t="s">
        <v>163</v>
      </c>
      <c r="B65" s="321"/>
      <c r="C65" s="322"/>
      <c r="D65" s="323" t="s">
        <v>107</v>
      </c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5"/>
      <c r="R65" s="220"/>
      <c r="S65" s="221"/>
      <c r="T65" s="221">
        <v>7</v>
      </c>
      <c r="U65" s="222"/>
      <c r="V65" s="124"/>
      <c r="W65" s="125"/>
      <c r="X65" s="223">
        <f t="shared" si="14"/>
        <v>3</v>
      </c>
      <c r="Y65" s="223"/>
      <c r="Z65" s="199">
        <f t="shared" si="15"/>
        <v>90</v>
      </c>
      <c r="AA65" s="199"/>
      <c r="AB65" s="199">
        <f t="shared" si="16"/>
        <v>30</v>
      </c>
      <c r="AC65" s="199"/>
      <c r="AD65" s="191">
        <f>X65*5</f>
        <v>15</v>
      </c>
      <c r="AE65" s="191"/>
      <c r="AF65" s="199"/>
      <c r="AG65" s="199"/>
      <c r="AH65" s="199">
        <f>X65*5</f>
        <v>15</v>
      </c>
      <c r="AI65" s="199"/>
      <c r="AJ65" s="200">
        <f t="shared" si="17"/>
        <v>60</v>
      </c>
      <c r="AK65" s="200"/>
      <c r="AL65" s="220"/>
      <c r="AM65" s="220"/>
      <c r="AN65" s="319"/>
      <c r="AO65" s="319"/>
      <c r="AP65" s="319"/>
      <c r="AQ65" s="319"/>
      <c r="AR65" s="319"/>
      <c r="AS65" s="319"/>
      <c r="AT65" s="221"/>
      <c r="AU65" s="221"/>
      <c r="AV65" s="221"/>
      <c r="AW65" s="221"/>
      <c r="AX65" s="221">
        <v>3</v>
      </c>
      <c r="AY65" s="221"/>
      <c r="AZ65" s="192"/>
      <c r="BA65" s="192"/>
    </row>
    <row r="66" spans="1:53" ht="30.9" customHeight="1" thickBot="1" x14ac:dyDescent="0.3">
      <c r="A66" s="294"/>
      <c r="B66" s="295"/>
      <c r="C66" s="296"/>
      <c r="D66" s="335" t="s">
        <v>86</v>
      </c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7"/>
      <c r="R66" s="334"/>
      <c r="S66" s="334"/>
      <c r="T66" s="316"/>
      <c r="U66" s="316"/>
      <c r="V66" s="53"/>
      <c r="W66" s="54"/>
      <c r="X66" s="317">
        <f t="shared" si="14"/>
        <v>0</v>
      </c>
      <c r="Y66" s="317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33"/>
      <c r="AK66" s="333"/>
      <c r="AL66" s="334"/>
      <c r="AM66" s="334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7"/>
      <c r="BA66" s="328"/>
    </row>
    <row r="67" spans="1:53" ht="30.9" customHeight="1" x14ac:dyDescent="0.25">
      <c r="A67" s="286" t="s">
        <v>164</v>
      </c>
      <c r="B67" s="287"/>
      <c r="C67" s="288"/>
      <c r="D67" s="329" t="s">
        <v>87</v>
      </c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1"/>
      <c r="R67" s="55">
        <v>6</v>
      </c>
      <c r="S67" s="56">
        <v>7</v>
      </c>
      <c r="T67" s="332"/>
      <c r="U67" s="332"/>
      <c r="V67" s="49"/>
      <c r="W67" s="57">
        <v>6</v>
      </c>
      <c r="X67" s="177">
        <f t="shared" si="14"/>
        <v>9</v>
      </c>
      <c r="Y67" s="177"/>
      <c r="Z67" s="310">
        <f t="shared" ref="Z67:Z86" si="22">X67*30</f>
        <v>270</v>
      </c>
      <c r="AA67" s="310"/>
      <c r="AB67" s="310">
        <f t="shared" ref="AB67:AB86" si="23">AD67+AF67+AH67</f>
        <v>90</v>
      </c>
      <c r="AC67" s="310"/>
      <c r="AD67" s="178">
        <f>X67*5</f>
        <v>45</v>
      </c>
      <c r="AE67" s="178"/>
      <c r="AF67" s="178"/>
      <c r="AG67" s="178"/>
      <c r="AH67" s="178">
        <f>X67*5</f>
        <v>45</v>
      </c>
      <c r="AI67" s="178"/>
      <c r="AJ67" s="311">
        <f t="shared" ref="AJ67:AJ86" si="24">Z67-AB67</f>
        <v>180</v>
      </c>
      <c r="AK67" s="311"/>
      <c r="AL67" s="284"/>
      <c r="AM67" s="284"/>
      <c r="AN67" s="276"/>
      <c r="AO67" s="276"/>
      <c r="AP67" s="276"/>
      <c r="AQ67" s="276"/>
      <c r="AR67" s="276"/>
      <c r="AS67" s="276"/>
      <c r="AT67" s="276"/>
      <c r="AU67" s="276"/>
      <c r="AV67" s="276">
        <v>6</v>
      </c>
      <c r="AW67" s="276"/>
      <c r="AX67" s="276">
        <v>3</v>
      </c>
      <c r="AY67" s="276"/>
      <c r="AZ67" s="205"/>
      <c r="BA67" s="205"/>
    </row>
    <row r="68" spans="1:53" ht="30.9" customHeight="1" x14ac:dyDescent="0.25">
      <c r="A68" s="169" t="s">
        <v>165</v>
      </c>
      <c r="B68" s="170"/>
      <c r="C68" s="171"/>
      <c r="D68" s="302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  <c r="R68" s="277"/>
      <c r="S68" s="277"/>
      <c r="T68" s="305"/>
      <c r="U68" s="305"/>
      <c r="V68" s="51"/>
      <c r="W68" s="52"/>
      <c r="X68" s="177">
        <f t="shared" si="14"/>
        <v>6</v>
      </c>
      <c r="Y68" s="177"/>
      <c r="Z68" s="178">
        <f t="shared" si="22"/>
        <v>180</v>
      </c>
      <c r="AA68" s="178"/>
      <c r="AB68" s="178">
        <f t="shared" si="23"/>
        <v>60</v>
      </c>
      <c r="AC68" s="178"/>
      <c r="AD68" s="178">
        <f t="shared" ref="AD68:AD86" si="25">X68*5</f>
        <v>30</v>
      </c>
      <c r="AE68" s="178"/>
      <c r="AF68" s="178"/>
      <c r="AG68" s="178"/>
      <c r="AH68" s="178">
        <f t="shared" ref="AH68:AH86" si="26">X68*5</f>
        <v>30</v>
      </c>
      <c r="AI68" s="178"/>
      <c r="AJ68" s="179">
        <f t="shared" si="24"/>
        <v>120</v>
      </c>
      <c r="AK68" s="179"/>
      <c r="AL68" s="277">
        <v>6</v>
      </c>
      <c r="AM68" s="277"/>
      <c r="AN68" s="275"/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  <c r="AY68" s="275"/>
      <c r="AZ68" s="192"/>
      <c r="BA68" s="192"/>
    </row>
    <row r="69" spans="1:53" ht="30.9" customHeight="1" x14ac:dyDescent="0.25">
      <c r="A69" s="169" t="s">
        <v>166</v>
      </c>
      <c r="B69" s="170"/>
      <c r="C69" s="171"/>
      <c r="D69" s="302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4"/>
      <c r="R69" s="277"/>
      <c r="S69" s="277"/>
      <c r="T69" s="305"/>
      <c r="U69" s="305"/>
      <c r="V69" s="51"/>
      <c r="W69" s="52"/>
      <c r="X69" s="177">
        <f t="shared" si="14"/>
        <v>6</v>
      </c>
      <c r="Y69" s="177"/>
      <c r="Z69" s="178">
        <f t="shared" si="22"/>
        <v>180</v>
      </c>
      <c r="AA69" s="178"/>
      <c r="AB69" s="178">
        <f t="shared" si="23"/>
        <v>60</v>
      </c>
      <c r="AC69" s="178"/>
      <c r="AD69" s="178">
        <f t="shared" si="25"/>
        <v>30</v>
      </c>
      <c r="AE69" s="178"/>
      <c r="AF69" s="178"/>
      <c r="AG69" s="178"/>
      <c r="AH69" s="178">
        <f t="shared" si="26"/>
        <v>30</v>
      </c>
      <c r="AI69" s="178"/>
      <c r="AJ69" s="179">
        <f t="shared" si="24"/>
        <v>120</v>
      </c>
      <c r="AK69" s="179"/>
      <c r="AL69" s="277">
        <v>6</v>
      </c>
      <c r="AM69" s="277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  <c r="AY69" s="275"/>
      <c r="AZ69" s="192"/>
      <c r="BA69" s="192"/>
    </row>
    <row r="70" spans="1:53" ht="30.9" customHeight="1" x14ac:dyDescent="0.25">
      <c r="A70" s="169" t="s">
        <v>167</v>
      </c>
      <c r="B70" s="170"/>
      <c r="C70" s="171"/>
      <c r="D70" s="302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4"/>
      <c r="R70" s="277"/>
      <c r="S70" s="277"/>
      <c r="T70" s="305"/>
      <c r="U70" s="305"/>
      <c r="V70" s="51"/>
      <c r="W70" s="52"/>
      <c r="X70" s="177">
        <f t="shared" si="14"/>
        <v>9</v>
      </c>
      <c r="Y70" s="177"/>
      <c r="Z70" s="178">
        <f t="shared" si="22"/>
        <v>270</v>
      </c>
      <c r="AA70" s="178"/>
      <c r="AB70" s="178">
        <f t="shared" si="23"/>
        <v>90</v>
      </c>
      <c r="AC70" s="178"/>
      <c r="AD70" s="178">
        <f t="shared" si="25"/>
        <v>45</v>
      </c>
      <c r="AE70" s="178"/>
      <c r="AF70" s="178"/>
      <c r="AG70" s="178"/>
      <c r="AH70" s="178">
        <f t="shared" si="26"/>
        <v>45</v>
      </c>
      <c r="AI70" s="178"/>
      <c r="AJ70" s="179">
        <f t="shared" si="24"/>
        <v>180</v>
      </c>
      <c r="AK70" s="179"/>
      <c r="AL70" s="277">
        <v>9</v>
      </c>
      <c r="AM70" s="277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192"/>
      <c r="BA70" s="192"/>
    </row>
    <row r="71" spans="1:53" ht="30.9" customHeight="1" x14ac:dyDescent="0.25">
      <c r="A71" s="169" t="s">
        <v>168</v>
      </c>
      <c r="B71" s="170"/>
      <c r="C71" s="171"/>
      <c r="D71" s="302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4"/>
      <c r="R71" s="314"/>
      <c r="S71" s="314"/>
      <c r="T71" s="315"/>
      <c r="U71" s="315"/>
      <c r="V71" s="58"/>
      <c r="W71" s="59"/>
      <c r="X71" s="177">
        <f t="shared" si="14"/>
        <v>6</v>
      </c>
      <c r="Y71" s="177"/>
      <c r="Z71" s="178">
        <f t="shared" si="22"/>
        <v>180</v>
      </c>
      <c r="AA71" s="178"/>
      <c r="AB71" s="178">
        <f t="shared" si="23"/>
        <v>60</v>
      </c>
      <c r="AC71" s="178"/>
      <c r="AD71" s="178">
        <f t="shared" si="25"/>
        <v>30</v>
      </c>
      <c r="AE71" s="178"/>
      <c r="AF71" s="178"/>
      <c r="AG71" s="178"/>
      <c r="AH71" s="178">
        <f t="shared" si="26"/>
        <v>30</v>
      </c>
      <c r="AI71" s="178"/>
      <c r="AJ71" s="179">
        <f t="shared" si="24"/>
        <v>120</v>
      </c>
      <c r="AK71" s="179"/>
      <c r="AL71" s="277"/>
      <c r="AM71" s="277"/>
      <c r="AN71" s="275">
        <v>6</v>
      </c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192"/>
      <c r="BA71" s="192"/>
    </row>
    <row r="72" spans="1:53" ht="30.9" customHeight="1" x14ac:dyDescent="0.25">
      <c r="A72" s="169" t="s">
        <v>169</v>
      </c>
      <c r="B72" s="170"/>
      <c r="C72" s="171"/>
      <c r="D72" s="302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4"/>
      <c r="R72" s="60"/>
      <c r="S72" s="61"/>
      <c r="T72" s="313"/>
      <c r="U72" s="313"/>
      <c r="V72" s="42"/>
      <c r="W72" s="43"/>
      <c r="X72" s="306">
        <f>AL72+AN72+AP72+AR72+AT72+AV72+AX72+AZ72</f>
        <v>4</v>
      </c>
      <c r="Y72" s="306"/>
      <c r="Z72" s="178">
        <f>X72*30</f>
        <v>120</v>
      </c>
      <c r="AA72" s="178"/>
      <c r="AB72" s="178">
        <f>AD72+AF72+AH72</f>
        <v>40</v>
      </c>
      <c r="AC72" s="178"/>
      <c r="AD72" s="178">
        <f t="shared" si="25"/>
        <v>20</v>
      </c>
      <c r="AE72" s="178"/>
      <c r="AF72" s="178"/>
      <c r="AG72" s="178"/>
      <c r="AH72" s="178">
        <f t="shared" si="26"/>
        <v>20</v>
      </c>
      <c r="AI72" s="178"/>
      <c r="AJ72" s="179">
        <f>Z72-AB72</f>
        <v>80</v>
      </c>
      <c r="AK72" s="179"/>
      <c r="AL72" s="312"/>
      <c r="AM72" s="312"/>
      <c r="AN72" s="310">
        <v>4</v>
      </c>
      <c r="AO72" s="310"/>
      <c r="AP72" s="310"/>
      <c r="AQ72" s="310"/>
      <c r="AR72" s="310"/>
      <c r="AS72" s="310"/>
      <c r="AT72" s="310"/>
      <c r="AU72" s="310"/>
      <c r="AV72" s="310"/>
      <c r="AW72" s="310"/>
      <c r="AX72" s="310"/>
      <c r="AY72" s="310"/>
      <c r="AZ72" s="311"/>
      <c r="BA72" s="311"/>
    </row>
    <row r="73" spans="1:53" ht="30.9" customHeight="1" x14ac:dyDescent="0.25">
      <c r="A73" s="169" t="s">
        <v>170</v>
      </c>
      <c r="B73" s="170"/>
      <c r="C73" s="171"/>
      <c r="D73" s="302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4"/>
      <c r="R73" s="175"/>
      <c r="S73" s="175"/>
      <c r="T73" s="176"/>
      <c r="U73" s="176"/>
      <c r="V73" s="44"/>
      <c r="W73" s="45"/>
      <c r="X73" s="306">
        <f>AL73+AN73+AP73+AR73+AT73+AV73+AX73+AZ73</f>
        <v>5</v>
      </c>
      <c r="Y73" s="306"/>
      <c r="Z73" s="178">
        <f>X73*30</f>
        <v>150</v>
      </c>
      <c r="AA73" s="178"/>
      <c r="AB73" s="178">
        <f>AD73+AF73+AH73</f>
        <v>50</v>
      </c>
      <c r="AC73" s="178"/>
      <c r="AD73" s="178">
        <f t="shared" si="25"/>
        <v>25</v>
      </c>
      <c r="AE73" s="178"/>
      <c r="AF73" s="178"/>
      <c r="AG73" s="178"/>
      <c r="AH73" s="178">
        <f t="shared" si="26"/>
        <v>25</v>
      </c>
      <c r="AI73" s="178"/>
      <c r="AJ73" s="179">
        <f>Z73-AB73</f>
        <v>100</v>
      </c>
      <c r="AK73" s="179"/>
      <c r="AL73" s="308"/>
      <c r="AM73" s="309"/>
      <c r="AN73" s="307"/>
      <c r="AO73" s="175"/>
      <c r="AP73" s="178">
        <v>5</v>
      </c>
      <c r="AQ73" s="178"/>
      <c r="AR73" s="178"/>
      <c r="AS73" s="178"/>
      <c r="AT73" s="178"/>
      <c r="AU73" s="178"/>
      <c r="AV73" s="178"/>
      <c r="AW73" s="178"/>
      <c r="AX73" s="178"/>
      <c r="AY73" s="178"/>
      <c r="AZ73" s="179"/>
      <c r="BA73" s="179"/>
    </row>
    <row r="74" spans="1:53" ht="30.9" customHeight="1" x14ac:dyDescent="0.25">
      <c r="A74" s="169" t="s">
        <v>171</v>
      </c>
      <c r="B74" s="170"/>
      <c r="C74" s="171"/>
      <c r="D74" s="302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4"/>
      <c r="R74" s="175"/>
      <c r="S74" s="175"/>
      <c r="T74" s="176"/>
      <c r="U74" s="176"/>
      <c r="V74" s="44"/>
      <c r="W74" s="45"/>
      <c r="X74" s="306">
        <f>AL74+AN74+AP74+AR74+AT74+AV74+AX74+AZ74</f>
        <v>5</v>
      </c>
      <c r="Y74" s="306"/>
      <c r="Z74" s="178">
        <f>X74*30</f>
        <v>150</v>
      </c>
      <c r="AA74" s="178"/>
      <c r="AB74" s="178">
        <f>AD74+AF74+AH74</f>
        <v>50</v>
      </c>
      <c r="AC74" s="178"/>
      <c r="AD74" s="178">
        <f t="shared" si="25"/>
        <v>25</v>
      </c>
      <c r="AE74" s="178"/>
      <c r="AF74" s="178"/>
      <c r="AG74" s="178"/>
      <c r="AH74" s="178">
        <f t="shared" si="26"/>
        <v>25</v>
      </c>
      <c r="AI74" s="178"/>
      <c r="AJ74" s="179">
        <f>Z74-AB74</f>
        <v>100</v>
      </c>
      <c r="AK74" s="179"/>
      <c r="AL74" s="175"/>
      <c r="AM74" s="175"/>
      <c r="AN74" s="178"/>
      <c r="AO74" s="178"/>
      <c r="AP74" s="178">
        <v>5</v>
      </c>
      <c r="AQ74" s="178"/>
      <c r="AR74" s="178"/>
      <c r="AS74" s="178"/>
      <c r="AT74" s="178"/>
      <c r="AU74" s="178"/>
      <c r="AV74" s="178"/>
      <c r="AW74" s="178"/>
      <c r="AX74" s="178"/>
      <c r="AY74" s="178"/>
      <c r="AZ74" s="179"/>
      <c r="BA74" s="179"/>
    </row>
    <row r="75" spans="1:53" ht="30.9" customHeight="1" x14ac:dyDescent="0.25">
      <c r="A75" s="169" t="s">
        <v>172</v>
      </c>
      <c r="B75" s="170"/>
      <c r="C75" s="171"/>
      <c r="D75" s="302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4"/>
      <c r="R75" s="62"/>
      <c r="S75" s="63"/>
      <c r="T75" s="176"/>
      <c r="U75" s="176"/>
      <c r="V75" s="44"/>
      <c r="W75" s="45"/>
      <c r="X75" s="306">
        <f>AL75+AN75+AP75+AR75+AT75+AV75+AX75+AZ75</f>
        <v>6</v>
      </c>
      <c r="Y75" s="306"/>
      <c r="Z75" s="178">
        <f>X75*30</f>
        <v>180</v>
      </c>
      <c r="AA75" s="178"/>
      <c r="AB75" s="178">
        <f>AD75+AF75+AH75</f>
        <v>60</v>
      </c>
      <c r="AC75" s="178"/>
      <c r="AD75" s="178">
        <f t="shared" si="25"/>
        <v>30</v>
      </c>
      <c r="AE75" s="178"/>
      <c r="AF75" s="178"/>
      <c r="AG75" s="178"/>
      <c r="AH75" s="178">
        <f t="shared" si="26"/>
        <v>30</v>
      </c>
      <c r="AI75" s="178"/>
      <c r="AJ75" s="179">
        <f>Z75-AB75</f>
        <v>120</v>
      </c>
      <c r="AK75" s="179"/>
      <c r="AL75" s="175"/>
      <c r="AM75" s="175"/>
      <c r="AN75" s="178"/>
      <c r="AO75" s="178"/>
      <c r="AP75" s="178">
        <v>3</v>
      </c>
      <c r="AQ75" s="178"/>
      <c r="AR75" s="178">
        <v>3</v>
      </c>
      <c r="AS75" s="178"/>
      <c r="AT75" s="178"/>
      <c r="AU75" s="178"/>
      <c r="AV75" s="178"/>
      <c r="AW75" s="178"/>
      <c r="AX75" s="178"/>
      <c r="AY75" s="178"/>
      <c r="AZ75" s="179"/>
      <c r="BA75" s="179"/>
    </row>
    <row r="76" spans="1:53" ht="30.9" customHeight="1" x14ac:dyDescent="0.25">
      <c r="A76" s="169" t="s">
        <v>173</v>
      </c>
      <c r="B76" s="170"/>
      <c r="C76" s="171"/>
      <c r="D76" s="302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4"/>
      <c r="R76" s="277"/>
      <c r="S76" s="277"/>
      <c r="T76" s="305"/>
      <c r="U76" s="305"/>
      <c r="V76" s="51"/>
      <c r="W76" s="52"/>
      <c r="X76" s="177">
        <f t="shared" ref="X76:X80" si="27">AL76+AN76+AP76+AR76+AT76+AV76+AX76+AZ76</f>
        <v>5</v>
      </c>
      <c r="Y76" s="177"/>
      <c r="Z76" s="178">
        <f t="shared" ref="Z76:Z80" si="28">X76*30</f>
        <v>150</v>
      </c>
      <c r="AA76" s="178"/>
      <c r="AB76" s="178">
        <f t="shared" ref="AB76:AB80" si="29">AD76+AF76+AH76</f>
        <v>50</v>
      </c>
      <c r="AC76" s="178"/>
      <c r="AD76" s="178">
        <f t="shared" si="25"/>
        <v>25</v>
      </c>
      <c r="AE76" s="178"/>
      <c r="AF76" s="178"/>
      <c r="AG76" s="178"/>
      <c r="AH76" s="178">
        <f t="shared" si="26"/>
        <v>25</v>
      </c>
      <c r="AI76" s="178"/>
      <c r="AJ76" s="179">
        <f t="shared" ref="AJ76:AJ80" si="30">Z76-AB76</f>
        <v>100</v>
      </c>
      <c r="AK76" s="179"/>
      <c r="AL76" s="277"/>
      <c r="AM76" s="277"/>
      <c r="AN76" s="275"/>
      <c r="AO76" s="275"/>
      <c r="AP76" s="275"/>
      <c r="AQ76" s="275"/>
      <c r="AR76" s="275">
        <v>5</v>
      </c>
      <c r="AS76" s="275"/>
      <c r="AT76" s="275"/>
      <c r="AU76" s="275"/>
      <c r="AV76" s="275"/>
      <c r="AW76" s="275"/>
      <c r="AX76" s="275"/>
      <c r="AY76" s="275"/>
      <c r="AZ76" s="192"/>
      <c r="BA76" s="192"/>
    </row>
    <row r="77" spans="1:53" ht="30.9" customHeight="1" x14ac:dyDescent="0.25">
      <c r="A77" s="169" t="s">
        <v>174</v>
      </c>
      <c r="B77" s="170"/>
      <c r="C77" s="171"/>
      <c r="D77" s="302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4"/>
      <c r="R77" s="277"/>
      <c r="S77" s="277"/>
      <c r="T77" s="305"/>
      <c r="U77" s="305"/>
      <c r="V77" s="51"/>
      <c r="W77" s="52"/>
      <c r="X77" s="177">
        <f t="shared" si="27"/>
        <v>6</v>
      </c>
      <c r="Y77" s="177"/>
      <c r="Z77" s="178">
        <f t="shared" si="28"/>
        <v>180</v>
      </c>
      <c r="AA77" s="178"/>
      <c r="AB77" s="178">
        <f t="shared" si="29"/>
        <v>60</v>
      </c>
      <c r="AC77" s="178"/>
      <c r="AD77" s="178">
        <f t="shared" si="25"/>
        <v>30</v>
      </c>
      <c r="AE77" s="178"/>
      <c r="AF77" s="178"/>
      <c r="AG77" s="178"/>
      <c r="AH77" s="178">
        <f t="shared" si="26"/>
        <v>30</v>
      </c>
      <c r="AI77" s="178"/>
      <c r="AJ77" s="179">
        <f t="shared" si="30"/>
        <v>120</v>
      </c>
      <c r="AK77" s="179"/>
      <c r="AL77" s="277"/>
      <c r="AM77" s="277"/>
      <c r="AN77" s="275"/>
      <c r="AO77" s="275"/>
      <c r="AP77" s="275"/>
      <c r="AQ77" s="275"/>
      <c r="AR77" s="275">
        <v>6</v>
      </c>
      <c r="AS77" s="275"/>
      <c r="AT77" s="275"/>
      <c r="AU77" s="275"/>
      <c r="AV77" s="275"/>
      <c r="AW77" s="275"/>
      <c r="AX77" s="275"/>
      <c r="AY77" s="275"/>
      <c r="AZ77" s="192"/>
      <c r="BA77" s="192"/>
    </row>
    <row r="78" spans="1:53" ht="30.9" customHeight="1" x14ac:dyDescent="0.25">
      <c r="A78" s="169" t="s">
        <v>175</v>
      </c>
      <c r="B78" s="170"/>
      <c r="C78" s="171"/>
      <c r="D78" s="302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4"/>
      <c r="R78" s="277"/>
      <c r="S78" s="277"/>
      <c r="T78" s="305"/>
      <c r="U78" s="305"/>
      <c r="V78" s="51"/>
      <c r="W78" s="52"/>
      <c r="X78" s="177">
        <f t="shared" si="27"/>
        <v>4</v>
      </c>
      <c r="Y78" s="177"/>
      <c r="Z78" s="178">
        <f t="shared" si="28"/>
        <v>120</v>
      </c>
      <c r="AA78" s="178"/>
      <c r="AB78" s="178">
        <f t="shared" si="29"/>
        <v>40</v>
      </c>
      <c r="AC78" s="178"/>
      <c r="AD78" s="178">
        <f t="shared" si="25"/>
        <v>20</v>
      </c>
      <c r="AE78" s="178"/>
      <c r="AF78" s="178"/>
      <c r="AG78" s="178"/>
      <c r="AH78" s="178">
        <f t="shared" si="26"/>
        <v>20</v>
      </c>
      <c r="AI78" s="178"/>
      <c r="AJ78" s="179">
        <f t="shared" si="30"/>
        <v>80</v>
      </c>
      <c r="AK78" s="179"/>
      <c r="AL78" s="277"/>
      <c r="AM78" s="277"/>
      <c r="AN78" s="275"/>
      <c r="AO78" s="275"/>
      <c r="AP78" s="275"/>
      <c r="AQ78" s="275"/>
      <c r="AR78" s="275">
        <v>4</v>
      </c>
      <c r="AS78" s="275"/>
      <c r="AT78" s="275"/>
      <c r="AU78" s="275"/>
      <c r="AV78" s="275"/>
      <c r="AW78" s="275"/>
      <c r="AX78" s="275"/>
      <c r="AY78" s="275"/>
      <c r="AZ78" s="192"/>
      <c r="BA78" s="192"/>
    </row>
    <row r="79" spans="1:53" ht="30.9" customHeight="1" x14ac:dyDescent="0.25">
      <c r="A79" s="169" t="s">
        <v>176</v>
      </c>
      <c r="B79" s="170"/>
      <c r="C79" s="171"/>
      <c r="D79" s="302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4"/>
      <c r="R79" s="277"/>
      <c r="S79" s="277"/>
      <c r="T79" s="305"/>
      <c r="U79" s="305"/>
      <c r="V79" s="51"/>
      <c r="W79" s="52"/>
      <c r="X79" s="177">
        <f t="shared" si="27"/>
        <v>7</v>
      </c>
      <c r="Y79" s="177"/>
      <c r="Z79" s="178">
        <f t="shared" si="28"/>
        <v>210</v>
      </c>
      <c r="AA79" s="178"/>
      <c r="AB79" s="178">
        <f t="shared" si="29"/>
        <v>70</v>
      </c>
      <c r="AC79" s="178"/>
      <c r="AD79" s="178">
        <f t="shared" si="25"/>
        <v>35</v>
      </c>
      <c r="AE79" s="178"/>
      <c r="AF79" s="178"/>
      <c r="AG79" s="178"/>
      <c r="AH79" s="178">
        <f t="shared" si="26"/>
        <v>35</v>
      </c>
      <c r="AI79" s="178"/>
      <c r="AJ79" s="179">
        <f t="shared" si="30"/>
        <v>140</v>
      </c>
      <c r="AK79" s="179"/>
      <c r="AL79" s="277"/>
      <c r="AM79" s="277"/>
      <c r="AN79" s="275"/>
      <c r="AO79" s="275"/>
      <c r="AP79" s="275"/>
      <c r="AQ79" s="275"/>
      <c r="AR79" s="275">
        <v>7</v>
      </c>
      <c r="AS79" s="275"/>
      <c r="AT79" s="275"/>
      <c r="AU79" s="275"/>
      <c r="AV79" s="275"/>
      <c r="AW79" s="275"/>
      <c r="AX79" s="275"/>
      <c r="AY79" s="275"/>
      <c r="AZ79" s="192"/>
      <c r="BA79" s="192"/>
    </row>
    <row r="80" spans="1:53" ht="30.9" customHeight="1" x14ac:dyDescent="0.25">
      <c r="A80" s="169" t="s">
        <v>177</v>
      </c>
      <c r="B80" s="170"/>
      <c r="C80" s="171"/>
      <c r="D80" s="302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4"/>
      <c r="R80" s="277"/>
      <c r="S80" s="277"/>
      <c r="T80" s="305"/>
      <c r="U80" s="305"/>
      <c r="V80" s="51"/>
      <c r="W80" s="52"/>
      <c r="X80" s="177">
        <f t="shared" si="27"/>
        <v>5</v>
      </c>
      <c r="Y80" s="177"/>
      <c r="Z80" s="178">
        <f t="shared" si="28"/>
        <v>150</v>
      </c>
      <c r="AA80" s="178"/>
      <c r="AB80" s="178">
        <f t="shared" si="29"/>
        <v>50</v>
      </c>
      <c r="AC80" s="178"/>
      <c r="AD80" s="178">
        <f t="shared" si="25"/>
        <v>25</v>
      </c>
      <c r="AE80" s="178"/>
      <c r="AF80" s="178"/>
      <c r="AG80" s="178"/>
      <c r="AH80" s="178">
        <f t="shared" si="26"/>
        <v>25</v>
      </c>
      <c r="AI80" s="178"/>
      <c r="AJ80" s="179">
        <f t="shared" si="30"/>
        <v>100</v>
      </c>
      <c r="AK80" s="179"/>
      <c r="AL80" s="277"/>
      <c r="AM80" s="277"/>
      <c r="AN80" s="275"/>
      <c r="AO80" s="275"/>
      <c r="AP80" s="275"/>
      <c r="AQ80" s="275"/>
      <c r="AR80" s="275"/>
      <c r="AS80" s="275"/>
      <c r="AT80" s="275">
        <v>5</v>
      </c>
      <c r="AU80" s="275"/>
      <c r="AV80" s="275"/>
      <c r="AW80" s="275"/>
      <c r="AX80" s="275"/>
      <c r="AY80" s="275"/>
      <c r="AZ80" s="192"/>
      <c r="BA80" s="192"/>
    </row>
    <row r="81" spans="1:53" ht="30.9" customHeight="1" x14ac:dyDescent="0.25">
      <c r="A81" s="169" t="s">
        <v>178</v>
      </c>
      <c r="B81" s="170"/>
      <c r="C81" s="171"/>
      <c r="D81" s="302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4"/>
      <c r="R81" s="277"/>
      <c r="S81" s="277"/>
      <c r="T81" s="305"/>
      <c r="U81" s="305"/>
      <c r="V81" s="51"/>
      <c r="W81" s="52"/>
      <c r="X81" s="177">
        <f t="shared" si="14"/>
        <v>5</v>
      </c>
      <c r="Y81" s="177"/>
      <c r="Z81" s="178">
        <f t="shared" si="22"/>
        <v>150</v>
      </c>
      <c r="AA81" s="178"/>
      <c r="AB81" s="178">
        <f t="shared" si="23"/>
        <v>50</v>
      </c>
      <c r="AC81" s="178"/>
      <c r="AD81" s="178">
        <f t="shared" si="25"/>
        <v>25</v>
      </c>
      <c r="AE81" s="178"/>
      <c r="AF81" s="178"/>
      <c r="AG81" s="178"/>
      <c r="AH81" s="178">
        <f t="shared" si="26"/>
        <v>25</v>
      </c>
      <c r="AI81" s="178"/>
      <c r="AJ81" s="179">
        <f t="shared" si="24"/>
        <v>100</v>
      </c>
      <c r="AK81" s="179"/>
      <c r="AL81" s="277"/>
      <c r="AM81" s="277"/>
      <c r="AN81" s="275"/>
      <c r="AO81" s="275"/>
      <c r="AP81" s="275"/>
      <c r="AQ81" s="275"/>
      <c r="AR81" s="275"/>
      <c r="AS81" s="275"/>
      <c r="AT81" s="275">
        <v>5</v>
      </c>
      <c r="AU81" s="275"/>
      <c r="AV81" s="275"/>
      <c r="AW81" s="275"/>
      <c r="AX81" s="275"/>
      <c r="AY81" s="275"/>
      <c r="AZ81" s="192"/>
      <c r="BA81" s="192"/>
    </row>
    <row r="82" spans="1:53" ht="30.9" customHeight="1" x14ac:dyDescent="0.25">
      <c r="A82" s="169" t="s">
        <v>179</v>
      </c>
      <c r="B82" s="170"/>
      <c r="C82" s="171"/>
      <c r="D82" s="302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4"/>
      <c r="R82" s="277"/>
      <c r="S82" s="277"/>
      <c r="T82" s="305"/>
      <c r="U82" s="305"/>
      <c r="V82" s="51"/>
      <c r="W82" s="52"/>
      <c r="X82" s="177">
        <f t="shared" si="14"/>
        <v>5</v>
      </c>
      <c r="Y82" s="177"/>
      <c r="Z82" s="178">
        <f t="shared" si="22"/>
        <v>150</v>
      </c>
      <c r="AA82" s="178"/>
      <c r="AB82" s="178">
        <f t="shared" si="23"/>
        <v>50</v>
      </c>
      <c r="AC82" s="178"/>
      <c r="AD82" s="178">
        <f t="shared" si="25"/>
        <v>25</v>
      </c>
      <c r="AE82" s="178"/>
      <c r="AF82" s="178"/>
      <c r="AG82" s="178"/>
      <c r="AH82" s="178">
        <f t="shared" si="26"/>
        <v>25</v>
      </c>
      <c r="AI82" s="178"/>
      <c r="AJ82" s="179">
        <f t="shared" si="24"/>
        <v>100</v>
      </c>
      <c r="AK82" s="179"/>
      <c r="AL82" s="277"/>
      <c r="AM82" s="277"/>
      <c r="AN82" s="275"/>
      <c r="AO82" s="275"/>
      <c r="AP82" s="275"/>
      <c r="AQ82" s="275"/>
      <c r="AR82" s="275"/>
      <c r="AS82" s="275"/>
      <c r="AT82" s="275">
        <v>5</v>
      </c>
      <c r="AU82" s="275"/>
      <c r="AV82" s="275"/>
      <c r="AW82" s="275"/>
      <c r="AX82" s="275"/>
      <c r="AY82" s="275"/>
      <c r="AZ82" s="192"/>
      <c r="BA82" s="192"/>
    </row>
    <row r="83" spans="1:53" ht="30.9" customHeight="1" x14ac:dyDescent="0.25">
      <c r="A83" s="169" t="s">
        <v>180</v>
      </c>
      <c r="B83" s="170"/>
      <c r="C83" s="171"/>
      <c r="D83" s="302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4"/>
      <c r="R83" s="277"/>
      <c r="S83" s="277"/>
      <c r="T83" s="305"/>
      <c r="U83" s="305"/>
      <c r="V83" s="51"/>
      <c r="W83" s="52"/>
      <c r="X83" s="177">
        <f t="shared" si="14"/>
        <v>5</v>
      </c>
      <c r="Y83" s="177"/>
      <c r="Z83" s="178">
        <f t="shared" si="22"/>
        <v>150</v>
      </c>
      <c r="AA83" s="178"/>
      <c r="AB83" s="178">
        <f t="shared" si="23"/>
        <v>50</v>
      </c>
      <c r="AC83" s="178"/>
      <c r="AD83" s="178">
        <f t="shared" si="25"/>
        <v>25</v>
      </c>
      <c r="AE83" s="178"/>
      <c r="AF83" s="178"/>
      <c r="AG83" s="178"/>
      <c r="AH83" s="178">
        <f t="shared" si="26"/>
        <v>25</v>
      </c>
      <c r="AI83" s="178"/>
      <c r="AJ83" s="179">
        <f t="shared" si="24"/>
        <v>100</v>
      </c>
      <c r="AK83" s="179"/>
      <c r="AL83" s="277"/>
      <c r="AM83" s="277"/>
      <c r="AN83" s="275"/>
      <c r="AO83" s="275"/>
      <c r="AP83" s="275"/>
      <c r="AQ83" s="275"/>
      <c r="AR83" s="275"/>
      <c r="AS83" s="275"/>
      <c r="AT83" s="275">
        <v>5</v>
      </c>
      <c r="AU83" s="275"/>
      <c r="AV83" s="275"/>
      <c r="AW83" s="275"/>
      <c r="AX83" s="275"/>
      <c r="AY83" s="275"/>
      <c r="AZ83" s="192"/>
      <c r="BA83" s="192"/>
    </row>
    <row r="84" spans="1:53" ht="30.9" customHeight="1" x14ac:dyDescent="0.25">
      <c r="A84" s="169" t="s">
        <v>181</v>
      </c>
      <c r="B84" s="170"/>
      <c r="C84" s="171"/>
      <c r="D84" s="302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4"/>
      <c r="R84" s="277"/>
      <c r="S84" s="277"/>
      <c r="T84" s="305"/>
      <c r="U84" s="305"/>
      <c r="V84" s="51"/>
      <c r="W84" s="52"/>
      <c r="X84" s="177">
        <f t="shared" si="14"/>
        <v>7</v>
      </c>
      <c r="Y84" s="177"/>
      <c r="Z84" s="178">
        <f t="shared" si="22"/>
        <v>210</v>
      </c>
      <c r="AA84" s="178"/>
      <c r="AB84" s="178">
        <f t="shared" si="23"/>
        <v>70</v>
      </c>
      <c r="AC84" s="178"/>
      <c r="AD84" s="178">
        <f t="shared" si="25"/>
        <v>35</v>
      </c>
      <c r="AE84" s="178"/>
      <c r="AF84" s="178"/>
      <c r="AG84" s="178"/>
      <c r="AH84" s="178">
        <f t="shared" si="26"/>
        <v>35</v>
      </c>
      <c r="AI84" s="178"/>
      <c r="AJ84" s="179">
        <f t="shared" si="24"/>
        <v>140</v>
      </c>
      <c r="AK84" s="179"/>
      <c r="AL84" s="277"/>
      <c r="AM84" s="277"/>
      <c r="AN84" s="275"/>
      <c r="AO84" s="275"/>
      <c r="AP84" s="275"/>
      <c r="AQ84" s="275"/>
      <c r="AR84" s="275"/>
      <c r="AS84" s="275"/>
      <c r="AT84" s="275"/>
      <c r="AU84" s="275"/>
      <c r="AV84" s="275">
        <v>7</v>
      </c>
      <c r="AW84" s="275"/>
      <c r="AX84" s="275"/>
      <c r="AY84" s="275"/>
      <c r="AZ84" s="192"/>
      <c r="BA84" s="192"/>
    </row>
    <row r="85" spans="1:53" ht="30.9" customHeight="1" x14ac:dyDescent="0.25">
      <c r="A85" s="169" t="s">
        <v>182</v>
      </c>
      <c r="B85" s="170"/>
      <c r="C85" s="171"/>
      <c r="D85" s="302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  <c r="R85" s="277"/>
      <c r="S85" s="277"/>
      <c r="T85" s="305"/>
      <c r="U85" s="305"/>
      <c r="V85" s="51"/>
      <c r="W85" s="52"/>
      <c r="X85" s="177">
        <f t="shared" si="14"/>
        <v>7</v>
      </c>
      <c r="Y85" s="177"/>
      <c r="Z85" s="178">
        <f t="shared" si="22"/>
        <v>210</v>
      </c>
      <c r="AA85" s="178"/>
      <c r="AB85" s="178">
        <f t="shared" si="23"/>
        <v>70</v>
      </c>
      <c r="AC85" s="178"/>
      <c r="AD85" s="178">
        <f t="shared" si="25"/>
        <v>35</v>
      </c>
      <c r="AE85" s="178"/>
      <c r="AF85" s="178"/>
      <c r="AG85" s="178"/>
      <c r="AH85" s="178">
        <f t="shared" si="26"/>
        <v>35</v>
      </c>
      <c r="AI85" s="178"/>
      <c r="AJ85" s="179">
        <f t="shared" si="24"/>
        <v>140</v>
      </c>
      <c r="AK85" s="179"/>
      <c r="AL85" s="277"/>
      <c r="AM85" s="277"/>
      <c r="AN85" s="275"/>
      <c r="AO85" s="275"/>
      <c r="AP85" s="275"/>
      <c r="AQ85" s="275"/>
      <c r="AR85" s="275"/>
      <c r="AS85" s="275"/>
      <c r="AT85" s="275"/>
      <c r="AU85" s="275"/>
      <c r="AV85" s="275">
        <v>7</v>
      </c>
      <c r="AW85" s="275"/>
      <c r="AX85" s="275"/>
      <c r="AY85" s="275"/>
      <c r="AZ85" s="192"/>
      <c r="BA85" s="192"/>
    </row>
    <row r="86" spans="1:53" ht="30.9" customHeight="1" thickBot="1" x14ac:dyDescent="0.3">
      <c r="A86" s="169" t="s">
        <v>183</v>
      </c>
      <c r="B86" s="170"/>
      <c r="C86" s="171"/>
      <c r="D86" s="302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4"/>
      <c r="R86" s="277"/>
      <c r="S86" s="277"/>
      <c r="T86" s="305"/>
      <c r="U86" s="305"/>
      <c r="V86" s="51"/>
      <c r="W86" s="52"/>
      <c r="X86" s="177">
        <f>AL86+AN86+AP86+AR86+AT86+AV86+AX86+AZ86</f>
        <v>3</v>
      </c>
      <c r="Y86" s="177"/>
      <c r="Z86" s="178">
        <f t="shared" si="22"/>
        <v>90</v>
      </c>
      <c r="AA86" s="178"/>
      <c r="AB86" s="178">
        <f t="shared" si="23"/>
        <v>30</v>
      </c>
      <c r="AC86" s="178"/>
      <c r="AD86" s="178">
        <f t="shared" si="25"/>
        <v>15</v>
      </c>
      <c r="AE86" s="178"/>
      <c r="AF86" s="178"/>
      <c r="AG86" s="178"/>
      <c r="AH86" s="178">
        <f t="shared" si="26"/>
        <v>15</v>
      </c>
      <c r="AI86" s="178"/>
      <c r="AJ86" s="179">
        <f t="shared" si="24"/>
        <v>60</v>
      </c>
      <c r="AK86" s="179"/>
      <c r="AL86" s="277"/>
      <c r="AM86" s="277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192">
        <v>3</v>
      </c>
      <c r="BA86" s="192"/>
    </row>
    <row r="87" spans="1:53" ht="30.9" customHeight="1" thickBot="1" x14ac:dyDescent="0.3">
      <c r="A87" s="294"/>
      <c r="B87" s="295"/>
      <c r="C87" s="296"/>
      <c r="D87" s="297" t="s">
        <v>47</v>
      </c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9"/>
      <c r="R87" s="293"/>
      <c r="S87" s="293"/>
      <c r="T87" s="300"/>
      <c r="U87" s="300"/>
      <c r="V87" s="47"/>
      <c r="W87" s="64"/>
      <c r="X87" s="301"/>
      <c r="Y87" s="301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85"/>
      <c r="AK87" s="285"/>
      <c r="AL87" s="293"/>
      <c r="AM87" s="293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85"/>
      <c r="BA87" s="285"/>
    </row>
    <row r="88" spans="1:53" ht="30.9" customHeight="1" x14ac:dyDescent="0.25">
      <c r="A88" s="286" t="s">
        <v>184</v>
      </c>
      <c r="B88" s="287"/>
      <c r="C88" s="288"/>
      <c r="D88" s="289" t="s">
        <v>100</v>
      </c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1"/>
      <c r="R88" s="284"/>
      <c r="S88" s="284"/>
      <c r="T88" s="106"/>
      <c r="U88" s="107">
        <v>3</v>
      </c>
      <c r="V88" s="49"/>
      <c r="W88" s="50"/>
      <c r="X88" s="177">
        <f>AL88+AN88+AP88+AR88+AT88+AV88+AX88+AZ88</f>
        <v>3</v>
      </c>
      <c r="Y88" s="177"/>
      <c r="Z88" s="178">
        <f>X88*30</f>
        <v>90</v>
      </c>
      <c r="AA88" s="178"/>
      <c r="AB88" s="276"/>
      <c r="AC88" s="276"/>
      <c r="AD88" s="276"/>
      <c r="AE88" s="276"/>
      <c r="AF88" s="276"/>
      <c r="AG88" s="276"/>
      <c r="AH88" s="276"/>
      <c r="AI88" s="276"/>
      <c r="AJ88" s="179">
        <f>Z88-AB88</f>
        <v>90</v>
      </c>
      <c r="AK88" s="179"/>
      <c r="AL88" s="284"/>
      <c r="AM88" s="284"/>
      <c r="AN88" s="276"/>
      <c r="AO88" s="276"/>
      <c r="AP88" s="276">
        <v>3</v>
      </c>
      <c r="AQ88" s="276"/>
      <c r="AR88" s="276"/>
      <c r="AS88" s="276"/>
      <c r="AT88" s="276"/>
      <c r="AU88" s="276"/>
      <c r="AV88" s="276"/>
      <c r="AW88" s="276"/>
      <c r="AX88" s="276"/>
      <c r="AY88" s="276"/>
      <c r="AZ88" s="205"/>
      <c r="BA88" s="205"/>
    </row>
    <row r="89" spans="1:53" ht="30.9" customHeight="1" x14ac:dyDescent="0.25">
      <c r="A89" s="169" t="s">
        <v>185</v>
      </c>
      <c r="B89" s="170"/>
      <c r="C89" s="171"/>
      <c r="D89" s="281" t="s">
        <v>101</v>
      </c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3"/>
      <c r="R89" s="277"/>
      <c r="S89" s="277"/>
      <c r="T89" s="103"/>
      <c r="U89" s="104">
        <v>7</v>
      </c>
      <c r="V89" s="65"/>
      <c r="W89" s="66"/>
      <c r="X89" s="177">
        <f>AL89+AN89+AP89+AR89+AT89+AV89+AX89+AZ89</f>
        <v>9</v>
      </c>
      <c r="Y89" s="177"/>
      <c r="Z89" s="178">
        <f>X89*30</f>
        <v>270</v>
      </c>
      <c r="AA89" s="178"/>
      <c r="AB89" s="275"/>
      <c r="AC89" s="275"/>
      <c r="AD89" s="275"/>
      <c r="AE89" s="275"/>
      <c r="AF89" s="276"/>
      <c r="AG89" s="276"/>
      <c r="AH89" s="275"/>
      <c r="AI89" s="275"/>
      <c r="AJ89" s="179">
        <f>Z89-AB89</f>
        <v>270</v>
      </c>
      <c r="AK89" s="179"/>
      <c r="AL89" s="277"/>
      <c r="AM89" s="277"/>
      <c r="AN89" s="275"/>
      <c r="AO89" s="275"/>
      <c r="AP89" s="275"/>
      <c r="AQ89" s="275"/>
      <c r="AR89" s="275"/>
      <c r="AS89" s="275"/>
      <c r="AT89" s="275"/>
      <c r="AU89" s="275"/>
      <c r="AV89" s="275"/>
      <c r="AW89" s="275"/>
      <c r="AX89" s="275">
        <v>9</v>
      </c>
      <c r="AY89" s="275"/>
      <c r="AZ89" s="192"/>
      <c r="BA89" s="192"/>
    </row>
    <row r="90" spans="1:53" ht="30.9" customHeight="1" thickBot="1" x14ac:dyDescent="0.3">
      <c r="A90" s="169" t="s">
        <v>188</v>
      </c>
      <c r="B90" s="170"/>
      <c r="C90" s="171"/>
      <c r="D90" s="278" t="s">
        <v>102</v>
      </c>
      <c r="E90" s="279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80"/>
      <c r="R90" s="277"/>
      <c r="S90" s="277"/>
      <c r="T90" s="102"/>
      <c r="U90" s="105">
        <v>8</v>
      </c>
      <c r="V90" s="67"/>
      <c r="W90" s="50"/>
      <c r="X90" s="177">
        <f>AL90+AN90+AP90+AR90+AT90+AV90+AX90+AZ90</f>
        <v>12</v>
      </c>
      <c r="Y90" s="177"/>
      <c r="Z90" s="178">
        <f>X90*30</f>
        <v>360</v>
      </c>
      <c r="AA90" s="178"/>
      <c r="AB90" s="275"/>
      <c r="AC90" s="275"/>
      <c r="AD90" s="275"/>
      <c r="AE90" s="275"/>
      <c r="AF90" s="276"/>
      <c r="AG90" s="276"/>
      <c r="AH90" s="275"/>
      <c r="AI90" s="275"/>
      <c r="AJ90" s="179">
        <f>Z90-AB90</f>
        <v>360</v>
      </c>
      <c r="AK90" s="179"/>
      <c r="AL90" s="277"/>
      <c r="AM90" s="277"/>
      <c r="AN90" s="275"/>
      <c r="AO90" s="275"/>
      <c r="AP90" s="275"/>
      <c r="AQ90" s="275"/>
      <c r="AR90" s="275"/>
      <c r="AS90" s="275"/>
      <c r="AT90" s="275"/>
      <c r="AU90" s="275"/>
      <c r="AV90" s="275"/>
      <c r="AW90" s="275"/>
      <c r="AX90" s="275"/>
      <c r="AY90" s="275"/>
      <c r="AZ90" s="192">
        <v>12</v>
      </c>
      <c r="BA90" s="192"/>
    </row>
    <row r="91" spans="1:53" ht="30.9" customHeight="1" thickBot="1" x14ac:dyDescent="0.3">
      <c r="A91" s="272" t="s">
        <v>50</v>
      </c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3">
        <f>COUNT(R63:S90)</f>
        <v>4</v>
      </c>
      <c r="S91" s="273"/>
      <c r="T91" s="274">
        <f>COUNT(T63:V90)</f>
        <v>4</v>
      </c>
      <c r="U91" s="274"/>
      <c r="V91" s="274"/>
      <c r="W91" s="68">
        <f>COUNT(W66:W90)</f>
        <v>1</v>
      </c>
      <c r="X91" s="271">
        <f>SUM(X63:Y90)</f>
        <v>154</v>
      </c>
      <c r="Y91" s="267"/>
      <c r="Z91" s="267">
        <f>SUM(Z63:AA90)</f>
        <v>4620</v>
      </c>
      <c r="AA91" s="267"/>
      <c r="AB91" s="267">
        <f>SUM(AB63:AC90)</f>
        <v>1300</v>
      </c>
      <c r="AC91" s="267"/>
      <c r="AD91" s="267">
        <f>SUM(AD63:AE90)</f>
        <v>650</v>
      </c>
      <c r="AE91" s="267"/>
      <c r="AF91" s="267">
        <f>SUM(AF63:AG90)</f>
        <v>12</v>
      </c>
      <c r="AG91" s="267"/>
      <c r="AH91" s="267">
        <f>SUM(AH63:AI90)</f>
        <v>638</v>
      </c>
      <c r="AI91" s="267"/>
      <c r="AJ91" s="267">
        <f>SUM(AJ63:AK90)</f>
        <v>3320</v>
      </c>
      <c r="AK91" s="268"/>
      <c r="AL91" s="271">
        <f>SUM(AL63:AM90)</f>
        <v>21</v>
      </c>
      <c r="AM91" s="267"/>
      <c r="AN91" s="267">
        <f>SUM(AN63:AO90)</f>
        <v>16</v>
      </c>
      <c r="AO91" s="267"/>
      <c r="AP91" s="267">
        <f>SUM(AP63:AQ90)</f>
        <v>22</v>
      </c>
      <c r="AQ91" s="267"/>
      <c r="AR91" s="267">
        <f>SUM(AR63:AS90)</f>
        <v>25</v>
      </c>
      <c r="AS91" s="267"/>
      <c r="AT91" s="267">
        <f>SUM(AT63:AU90)</f>
        <v>20</v>
      </c>
      <c r="AU91" s="267"/>
      <c r="AV91" s="267">
        <f>SUM(AV63:AW90)</f>
        <v>20</v>
      </c>
      <c r="AW91" s="267"/>
      <c r="AX91" s="267">
        <f>SUM(AX63:AY90)</f>
        <v>15</v>
      </c>
      <c r="AY91" s="267"/>
      <c r="AZ91" s="267">
        <f>SUM(AZ63:BA90)</f>
        <v>15</v>
      </c>
      <c r="BA91" s="268"/>
    </row>
    <row r="92" spans="1:53" ht="30.9" customHeight="1" thickBot="1" x14ac:dyDescent="0.3">
      <c r="A92" s="252" t="s">
        <v>216</v>
      </c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69">
        <f>R91+R60</f>
        <v>9</v>
      </c>
      <c r="S92" s="269"/>
      <c r="T92" s="270">
        <f>T91+T60</f>
        <v>7</v>
      </c>
      <c r="U92" s="270"/>
      <c r="V92" s="270"/>
      <c r="W92" s="113">
        <f>W91+W60</f>
        <v>1</v>
      </c>
      <c r="X92" s="265">
        <f>X91+X60</f>
        <v>180</v>
      </c>
      <c r="Y92" s="260"/>
      <c r="Z92" s="260">
        <f>Z91+Z60</f>
        <v>5400</v>
      </c>
      <c r="AA92" s="260"/>
      <c r="AB92" s="260">
        <f>AB91+AB60</f>
        <v>1630</v>
      </c>
      <c r="AC92" s="260"/>
      <c r="AD92" s="260">
        <f>AD91+AD60</f>
        <v>778</v>
      </c>
      <c r="AE92" s="260"/>
      <c r="AF92" s="260">
        <f>AF91+AF60</f>
        <v>30</v>
      </c>
      <c r="AG92" s="260"/>
      <c r="AH92" s="260">
        <f>AH91+AH60</f>
        <v>822</v>
      </c>
      <c r="AI92" s="260"/>
      <c r="AJ92" s="260">
        <f>AJ91+AJ60</f>
        <v>3770</v>
      </c>
      <c r="AK92" s="261"/>
      <c r="AL92" s="265">
        <f>AL91+AL60</f>
        <v>30</v>
      </c>
      <c r="AM92" s="260"/>
      <c r="AN92" s="260">
        <f>AN91+AN60</f>
        <v>30</v>
      </c>
      <c r="AO92" s="260"/>
      <c r="AP92" s="260">
        <f>AP91+AP60</f>
        <v>25</v>
      </c>
      <c r="AQ92" s="260"/>
      <c r="AR92" s="260">
        <f>AR91+AR60</f>
        <v>25</v>
      </c>
      <c r="AS92" s="260"/>
      <c r="AT92" s="260">
        <f>AT91+AT60</f>
        <v>20</v>
      </c>
      <c r="AU92" s="260"/>
      <c r="AV92" s="260">
        <f>AV91+AV60</f>
        <v>20</v>
      </c>
      <c r="AW92" s="260"/>
      <c r="AX92" s="260">
        <f>AX91+AX60</f>
        <v>15</v>
      </c>
      <c r="AY92" s="260"/>
      <c r="AZ92" s="260">
        <f>AZ91+AZ60</f>
        <v>15</v>
      </c>
      <c r="BA92" s="261"/>
    </row>
    <row r="93" spans="1:53" ht="30.9" customHeight="1" thickBot="1" x14ac:dyDescent="0.3">
      <c r="A93" s="262" t="s">
        <v>206</v>
      </c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4"/>
    </row>
    <row r="94" spans="1:53" ht="30.9" customHeight="1" thickBot="1" x14ac:dyDescent="0.3">
      <c r="A94" s="256" t="s">
        <v>207</v>
      </c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8"/>
    </row>
    <row r="95" spans="1:53" ht="30.9" customHeight="1" x14ac:dyDescent="0.25">
      <c r="A95" s="225" t="s">
        <v>142</v>
      </c>
      <c r="B95" s="226"/>
      <c r="C95" s="227"/>
      <c r="D95" s="172" t="s">
        <v>191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4"/>
      <c r="R95" s="254"/>
      <c r="S95" s="254"/>
      <c r="T95" s="259"/>
      <c r="U95" s="259"/>
      <c r="V95" s="70"/>
      <c r="W95" s="71"/>
      <c r="X95" s="177">
        <f>SUM(AL95:BA95)</f>
        <v>5</v>
      </c>
      <c r="Y95" s="177"/>
      <c r="Z95" s="178">
        <f t="shared" ref="Z95:Z107" si="31">X95*30</f>
        <v>150</v>
      </c>
      <c r="AA95" s="178"/>
      <c r="AB95" s="178">
        <f t="shared" ref="AB95:AB107" si="32">AD95+AF95+AH95</f>
        <v>50</v>
      </c>
      <c r="AC95" s="178"/>
      <c r="AD95" s="178">
        <f>X95*5</f>
        <v>25</v>
      </c>
      <c r="AE95" s="178"/>
      <c r="AF95" s="178"/>
      <c r="AG95" s="178"/>
      <c r="AH95" s="178">
        <f>X95*5</f>
        <v>25</v>
      </c>
      <c r="AI95" s="178"/>
      <c r="AJ95" s="179">
        <f t="shared" ref="AJ95:AJ107" si="33">Z95-AB95</f>
        <v>100</v>
      </c>
      <c r="AK95" s="179"/>
      <c r="AL95" s="254"/>
      <c r="AM95" s="254"/>
      <c r="AN95" s="255"/>
      <c r="AO95" s="255"/>
      <c r="AP95" s="255">
        <v>5</v>
      </c>
      <c r="AQ95" s="255"/>
      <c r="AR95" s="255"/>
      <c r="AS95" s="255"/>
      <c r="AT95" s="255"/>
      <c r="AU95" s="255"/>
      <c r="AV95" s="255"/>
      <c r="AW95" s="255"/>
      <c r="AX95" s="255"/>
      <c r="AY95" s="255"/>
      <c r="AZ95" s="266"/>
      <c r="BA95" s="266"/>
    </row>
    <row r="96" spans="1:53" ht="30.9" customHeight="1" x14ac:dyDescent="0.25">
      <c r="A96" s="169" t="s">
        <v>143</v>
      </c>
      <c r="B96" s="170"/>
      <c r="C96" s="171"/>
      <c r="D96" s="172" t="s">
        <v>192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4"/>
      <c r="R96" s="175"/>
      <c r="S96" s="175"/>
      <c r="T96" s="176"/>
      <c r="U96" s="176"/>
      <c r="V96" s="63"/>
      <c r="W96" s="45"/>
      <c r="X96" s="177">
        <f>SUM(AL96:BA96)</f>
        <v>5</v>
      </c>
      <c r="Y96" s="177"/>
      <c r="Z96" s="178">
        <f t="shared" si="31"/>
        <v>150</v>
      </c>
      <c r="AA96" s="178"/>
      <c r="AB96" s="178">
        <f t="shared" si="32"/>
        <v>50</v>
      </c>
      <c r="AC96" s="178"/>
      <c r="AD96" s="178">
        <f t="shared" ref="AD96:AD106" si="34">X96*5</f>
        <v>25</v>
      </c>
      <c r="AE96" s="178"/>
      <c r="AF96" s="178"/>
      <c r="AG96" s="178"/>
      <c r="AH96" s="178">
        <f t="shared" ref="AH96:AH106" si="35">X96*5</f>
        <v>25</v>
      </c>
      <c r="AI96" s="178"/>
      <c r="AJ96" s="179">
        <f t="shared" si="33"/>
        <v>100</v>
      </c>
      <c r="AK96" s="179"/>
      <c r="AL96" s="175"/>
      <c r="AM96" s="175"/>
      <c r="AN96" s="178"/>
      <c r="AO96" s="178"/>
      <c r="AP96" s="178"/>
      <c r="AQ96" s="178"/>
      <c r="AR96" s="178">
        <v>5</v>
      </c>
      <c r="AS96" s="178"/>
      <c r="AT96" s="178"/>
      <c r="AU96" s="178"/>
      <c r="AV96" s="178"/>
      <c r="AW96" s="178"/>
      <c r="AX96" s="178"/>
      <c r="AY96" s="178"/>
      <c r="AZ96" s="179"/>
      <c r="BA96" s="179"/>
    </row>
    <row r="97" spans="1:53" ht="30.9" customHeight="1" x14ac:dyDescent="0.25">
      <c r="A97" s="169" t="s">
        <v>214</v>
      </c>
      <c r="B97" s="170"/>
      <c r="C97" s="171"/>
      <c r="D97" s="172" t="s">
        <v>193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4"/>
      <c r="R97" s="175"/>
      <c r="S97" s="175"/>
      <c r="T97" s="176"/>
      <c r="U97" s="176"/>
      <c r="V97" s="63"/>
      <c r="W97" s="45"/>
      <c r="X97" s="177">
        <f>SUM(AL97:BA97)</f>
        <v>5</v>
      </c>
      <c r="Y97" s="177"/>
      <c r="Z97" s="178">
        <f t="shared" ref="Z97" si="36">X97*30</f>
        <v>150</v>
      </c>
      <c r="AA97" s="178"/>
      <c r="AB97" s="178">
        <f t="shared" ref="AB97" si="37">AD97+AF97+AH97</f>
        <v>50</v>
      </c>
      <c r="AC97" s="178"/>
      <c r="AD97" s="178">
        <f t="shared" si="34"/>
        <v>25</v>
      </c>
      <c r="AE97" s="178"/>
      <c r="AF97" s="178"/>
      <c r="AG97" s="178"/>
      <c r="AH97" s="178">
        <f t="shared" si="35"/>
        <v>25</v>
      </c>
      <c r="AI97" s="178"/>
      <c r="AJ97" s="179">
        <f t="shared" ref="AJ97" si="38">Z97-AB97</f>
        <v>100</v>
      </c>
      <c r="AK97" s="179"/>
      <c r="AL97" s="175"/>
      <c r="AM97" s="175"/>
      <c r="AN97" s="178"/>
      <c r="AO97" s="178"/>
      <c r="AP97" s="178"/>
      <c r="AQ97" s="178"/>
      <c r="AR97" s="178"/>
      <c r="AS97" s="178"/>
      <c r="AT97" s="178">
        <v>5</v>
      </c>
      <c r="AU97" s="178"/>
      <c r="AV97" s="178"/>
      <c r="AW97" s="178"/>
      <c r="AX97" s="178"/>
      <c r="AY97" s="178"/>
      <c r="AZ97" s="179"/>
      <c r="BA97" s="179"/>
    </row>
    <row r="98" spans="1:53" ht="30.9" customHeight="1" x14ac:dyDescent="0.25">
      <c r="A98" s="169" t="s">
        <v>144</v>
      </c>
      <c r="B98" s="170"/>
      <c r="C98" s="171"/>
      <c r="D98" s="172" t="s">
        <v>194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4"/>
      <c r="R98" s="175"/>
      <c r="S98" s="175"/>
      <c r="T98" s="176"/>
      <c r="U98" s="176"/>
      <c r="V98" s="63"/>
      <c r="W98" s="45"/>
      <c r="X98" s="177">
        <f>SUM(AL98:BA98)</f>
        <v>5</v>
      </c>
      <c r="Y98" s="177"/>
      <c r="Z98" s="178">
        <f t="shared" si="31"/>
        <v>150</v>
      </c>
      <c r="AA98" s="178"/>
      <c r="AB98" s="178">
        <f t="shared" si="32"/>
        <v>50</v>
      </c>
      <c r="AC98" s="178"/>
      <c r="AD98" s="178">
        <f t="shared" si="34"/>
        <v>25</v>
      </c>
      <c r="AE98" s="178"/>
      <c r="AF98" s="178"/>
      <c r="AG98" s="178"/>
      <c r="AH98" s="178">
        <f t="shared" si="35"/>
        <v>25</v>
      </c>
      <c r="AI98" s="178"/>
      <c r="AJ98" s="179">
        <f t="shared" si="33"/>
        <v>100</v>
      </c>
      <c r="AK98" s="179"/>
      <c r="AL98" s="175"/>
      <c r="AM98" s="175"/>
      <c r="AN98" s="178"/>
      <c r="AO98" s="178"/>
      <c r="AP98" s="178"/>
      <c r="AQ98" s="178"/>
      <c r="AR98" s="178"/>
      <c r="AS98" s="178"/>
      <c r="AT98" s="178">
        <v>5</v>
      </c>
      <c r="AU98" s="178"/>
      <c r="AV98" s="178"/>
      <c r="AW98" s="178"/>
      <c r="AX98" s="178"/>
      <c r="AY98" s="178"/>
      <c r="AZ98" s="179"/>
      <c r="BA98" s="179"/>
    </row>
    <row r="99" spans="1:53" ht="30.9" customHeight="1" x14ac:dyDescent="0.25">
      <c r="A99" s="169" t="s">
        <v>145</v>
      </c>
      <c r="B99" s="170"/>
      <c r="C99" s="171"/>
      <c r="D99" s="172" t="s">
        <v>195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4"/>
      <c r="R99" s="175"/>
      <c r="S99" s="175"/>
      <c r="T99" s="176"/>
      <c r="U99" s="176"/>
      <c r="V99" s="63"/>
      <c r="W99" s="45"/>
      <c r="X99" s="177">
        <f t="shared" ref="X99:X102" si="39">SUM(AL99:BA99)</f>
        <v>5</v>
      </c>
      <c r="Y99" s="177"/>
      <c r="Z99" s="178">
        <f t="shared" ref="Z99:Z102" si="40">X99*30</f>
        <v>150</v>
      </c>
      <c r="AA99" s="178"/>
      <c r="AB99" s="178">
        <f t="shared" ref="AB99:AB102" si="41">AD99+AF99+AH99</f>
        <v>50</v>
      </c>
      <c r="AC99" s="178"/>
      <c r="AD99" s="178">
        <f t="shared" si="34"/>
        <v>25</v>
      </c>
      <c r="AE99" s="178"/>
      <c r="AF99" s="178"/>
      <c r="AG99" s="178"/>
      <c r="AH99" s="178">
        <f t="shared" si="35"/>
        <v>25</v>
      </c>
      <c r="AI99" s="178"/>
      <c r="AJ99" s="179">
        <f t="shared" ref="AJ99:AJ102" si="42">Z99-AB99</f>
        <v>100</v>
      </c>
      <c r="AK99" s="179"/>
      <c r="AL99" s="175"/>
      <c r="AM99" s="175"/>
      <c r="AN99" s="178"/>
      <c r="AO99" s="178"/>
      <c r="AP99" s="178"/>
      <c r="AQ99" s="178"/>
      <c r="AR99" s="178"/>
      <c r="AS99" s="178"/>
      <c r="AT99" s="178"/>
      <c r="AU99" s="178"/>
      <c r="AV99" s="178">
        <v>5</v>
      </c>
      <c r="AW99" s="178"/>
      <c r="AX99" s="178"/>
      <c r="AY99" s="178"/>
      <c r="AZ99" s="179"/>
      <c r="BA99" s="179"/>
    </row>
    <row r="100" spans="1:53" ht="30.9" customHeight="1" x14ac:dyDescent="0.25">
      <c r="A100" s="169" t="s">
        <v>146</v>
      </c>
      <c r="B100" s="170"/>
      <c r="C100" s="171"/>
      <c r="D100" s="172" t="s">
        <v>196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4"/>
      <c r="R100" s="175"/>
      <c r="S100" s="175"/>
      <c r="T100" s="176"/>
      <c r="U100" s="176"/>
      <c r="V100" s="63"/>
      <c r="W100" s="45"/>
      <c r="X100" s="177">
        <f t="shared" si="39"/>
        <v>5</v>
      </c>
      <c r="Y100" s="177"/>
      <c r="Z100" s="178">
        <f t="shared" si="40"/>
        <v>150</v>
      </c>
      <c r="AA100" s="178"/>
      <c r="AB100" s="178">
        <f t="shared" si="41"/>
        <v>50</v>
      </c>
      <c r="AC100" s="178"/>
      <c r="AD100" s="178">
        <f t="shared" si="34"/>
        <v>25</v>
      </c>
      <c r="AE100" s="178"/>
      <c r="AF100" s="178"/>
      <c r="AG100" s="178"/>
      <c r="AH100" s="178">
        <f t="shared" si="35"/>
        <v>25</v>
      </c>
      <c r="AI100" s="178"/>
      <c r="AJ100" s="179">
        <f t="shared" si="42"/>
        <v>100</v>
      </c>
      <c r="AK100" s="179"/>
      <c r="AL100" s="175"/>
      <c r="AM100" s="175"/>
      <c r="AN100" s="178"/>
      <c r="AO100" s="178"/>
      <c r="AP100" s="178"/>
      <c r="AQ100" s="178"/>
      <c r="AR100" s="178"/>
      <c r="AS100" s="178"/>
      <c r="AT100" s="178"/>
      <c r="AU100" s="178"/>
      <c r="AV100" s="178">
        <v>5</v>
      </c>
      <c r="AW100" s="178"/>
      <c r="AX100" s="178"/>
      <c r="AY100" s="178"/>
      <c r="AZ100" s="179"/>
      <c r="BA100" s="179"/>
    </row>
    <row r="101" spans="1:53" ht="30.9" customHeight="1" x14ac:dyDescent="0.25">
      <c r="A101" s="169" t="s">
        <v>147</v>
      </c>
      <c r="B101" s="170"/>
      <c r="C101" s="171"/>
      <c r="D101" s="172" t="s">
        <v>197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4"/>
      <c r="R101" s="175"/>
      <c r="S101" s="175"/>
      <c r="T101" s="176"/>
      <c r="U101" s="176"/>
      <c r="V101" s="63"/>
      <c r="W101" s="45"/>
      <c r="X101" s="177">
        <f t="shared" si="39"/>
        <v>5</v>
      </c>
      <c r="Y101" s="177"/>
      <c r="Z101" s="178">
        <f t="shared" si="40"/>
        <v>150</v>
      </c>
      <c r="AA101" s="178"/>
      <c r="AB101" s="178">
        <f t="shared" si="41"/>
        <v>50</v>
      </c>
      <c r="AC101" s="178"/>
      <c r="AD101" s="178">
        <f t="shared" si="34"/>
        <v>25</v>
      </c>
      <c r="AE101" s="178"/>
      <c r="AF101" s="178"/>
      <c r="AG101" s="178"/>
      <c r="AH101" s="178">
        <f t="shared" si="35"/>
        <v>25</v>
      </c>
      <c r="AI101" s="178"/>
      <c r="AJ101" s="179">
        <f t="shared" si="42"/>
        <v>100</v>
      </c>
      <c r="AK101" s="179"/>
      <c r="AL101" s="175"/>
      <c r="AM101" s="175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>
        <v>5</v>
      </c>
      <c r="AY101" s="178"/>
      <c r="AZ101" s="179"/>
      <c r="BA101" s="179"/>
    </row>
    <row r="102" spans="1:53" ht="30.9" customHeight="1" x14ac:dyDescent="0.25">
      <c r="A102" s="169" t="s">
        <v>148</v>
      </c>
      <c r="B102" s="170"/>
      <c r="C102" s="171"/>
      <c r="D102" s="172" t="s">
        <v>198</v>
      </c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4"/>
      <c r="R102" s="175"/>
      <c r="S102" s="175"/>
      <c r="T102" s="176"/>
      <c r="U102" s="176"/>
      <c r="V102" s="63"/>
      <c r="W102" s="45"/>
      <c r="X102" s="177">
        <f t="shared" si="39"/>
        <v>5</v>
      </c>
      <c r="Y102" s="177"/>
      <c r="Z102" s="178">
        <f t="shared" si="40"/>
        <v>150</v>
      </c>
      <c r="AA102" s="178"/>
      <c r="AB102" s="178">
        <f t="shared" si="41"/>
        <v>50</v>
      </c>
      <c r="AC102" s="178"/>
      <c r="AD102" s="178">
        <f t="shared" si="34"/>
        <v>25</v>
      </c>
      <c r="AE102" s="178"/>
      <c r="AF102" s="178"/>
      <c r="AG102" s="178"/>
      <c r="AH102" s="178">
        <f t="shared" si="35"/>
        <v>25</v>
      </c>
      <c r="AI102" s="178"/>
      <c r="AJ102" s="179">
        <f t="shared" si="42"/>
        <v>100</v>
      </c>
      <c r="AK102" s="179"/>
      <c r="AL102" s="175"/>
      <c r="AM102" s="175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>
        <v>5</v>
      </c>
      <c r="AY102" s="178"/>
      <c r="AZ102" s="179"/>
      <c r="BA102" s="179"/>
    </row>
    <row r="103" spans="1:53" ht="30.9" customHeight="1" x14ac:dyDescent="0.25">
      <c r="A103" s="169" t="s">
        <v>149</v>
      </c>
      <c r="B103" s="170"/>
      <c r="C103" s="171"/>
      <c r="D103" s="172" t="s">
        <v>199</v>
      </c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4"/>
      <c r="R103" s="175"/>
      <c r="S103" s="175"/>
      <c r="T103" s="176"/>
      <c r="U103" s="176"/>
      <c r="V103" s="63"/>
      <c r="W103" s="45"/>
      <c r="X103" s="177">
        <f t="shared" ref="X103:X107" si="43">SUM(AL103:BA103)</f>
        <v>5</v>
      </c>
      <c r="Y103" s="177"/>
      <c r="Z103" s="178">
        <f t="shared" si="31"/>
        <v>150</v>
      </c>
      <c r="AA103" s="178"/>
      <c r="AB103" s="178">
        <f t="shared" si="32"/>
        <v>50</v>
      </c>
      <c r="AC103" s="178"/>
      <c r="AD103" s="178">
        <f t="shared" si="34"/>
        <v>25</v>
      </c>
      <c r="AE103" s="178"/>
      <c r="AF103" s="178"/>
      <c r="AG103" s="178"/>
      <c r="AH103" s="178">
        <f t="shared" si="35"/>
        <v>25</v>
      </c>
      <c r="AI103" s="178"/>
      <c r="AJ103" s="179">
        <f t="shared" si="33"/>
        <v>100</v>
      </c>
      <c r="AK103" s="179"/>
      <c r="AL103" s="175"/>
      <c r="AM103" s="175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>
        <v>5</v>
      </c>
      <c r="AY103" s="178"/>
      <c r="AZ103" s="179"/>
      <c r="BA103" s="179"/>
    </row>
    <row r="104" spans="1:53" ht="30.9" customHeight="1" x14ac:dyDescent="0.25">
      <c r="A104" s="169" t="s">
        <v>150</v>
      </c>
      <c r="B104" s="170"/>
      <c r="C104" s="171"/>
      <c r="D104" s="172" t="s">
        <v>163</v>
      </c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4"/>
      <c r="R104" s="175"/>
      <c r="S104" s="175"/>
      <c r="T104" s="176"/>
      <c r="U104" s="176"/>
      <c r="V104" s="63"/>
      <c r="W104" s="45"/>
      <c r="X104" s="177">
        <f t="shared" si="43"/>
        <v>5</v>
      </c>
      <c r="Y104" s="177"/>
      <c r="Z104" s="178">
        <f t="shared" si="31"/>
        <v>150</v>
      </c>
      <c r="AA104" s="178"/>
      <c r="AB104" s="178">
        <f t="shared" si="32"/>
        <v>50</v>
      </c>
      <c r="AC104" s="178"/>
      <c r="AD104" s="178">
        <f t="shared" si="34"/>
        <v>25</v>
      </c>
      <c r="AE104" s="178"/>
      <c r="AF104" s="178"/>
      <c r="AG104" s="178"/>
      <c r="AH104" s="178">
        <f t="shared" si="35"/>
        <v>25</v>
      </c>
      <c r="AI104" s="178"/>
      <c r="AJ104" s="179">
        <f t="shared" si="33"/>
        <v>100</v>
      </c>
      <c r="AK104" s="179"/>
      <c r="AL104" s="175"/>
      <c r="AM104" s="175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9">
        <v>5</v>
      </c>
      <c r="BA104" s="179"/>
    </row>
    <row r="105" spans="1:53" ht="30.9" customHeight="1" x14ac:dyDescent="0.25">
      <c r="A105" s="169" t="s">
        <v>151</v>
      </c>
      <c r="B105" s="170"/>
      <c r="C105" s="171"/>
      <c r="D105" s="172" t="s">
        <v>164</v>
      </c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4"/>
      <c r="R105" s="175"/>
      <c r="S105" s="175"/>
      <c r="T105" s="176"/>
      <c r="U105" s="176"/>
      <c r="V105" s="63"/>
      <c r="W105" s="45"/>
      <c r="X105" s="177">
        <f t="shared" ref="X105" si="44">SUM(AL105:BA105)</f>
        <v>5</v>
      </c>
      <c r="Y105" s="177"/>
      <c r="Z105" s="178">
        <f t="shared" si="31"/>
        <v>150</v>
      </c>
      <c r="AA105" s="178"/>
      <c r="AB105" s="178">
        <f t="shared" si="32"/>
        <v>50</v>
      </c>
      <c r="AC105" s="178"/>
      <c r="AD105" s="178">
        <f t="shared" si="34"/>
        <v>25</v>
      </c>
      <c r="AE105" s="178"/>
      <c r="AF105" s="178"/>
      <c r="AG105" s="178"/>
      <c r="AH105" s="178">
        <f t="shared" si="35"/>
        <v>25</v>
      </c>
      <c r="AI105" s="178"/>
      <c r="AJ105" s="179">
        <f t="shared" si="33"/>
        <v>100</v>
      </c>
      <c r="AK105" s="179"/>
      <c r="AL105" s="175"/>
      <c r="AM105" s="175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9">
        <v>5</v>
      </c>
      <c r="BA105" s="179"/>
    </row>
    <row r="106" spans="1:53" ht="30.9" customHeight="1" thickBot="1" x14ac:dyDescent="0.3">
      <c r="A106" s="169" t="s">
        <v>152</v>
      </c>
      <c r="B106" s="170"/>
      <c r="C106" s="171"/>
      <c r="D106" s="172" t="s">
        <v>165</v>
      </c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4"/>
      <c r="R106" s="175"/>
      <c r="S106" s="175"/>
      <c r="T106" s="176"/>
      <c r="U106" s="176"/>
      <c r="V106" s="63"/>
      <c r="W106" s="45"/>
      <c r="X106" s="177">
        <f t="shared" si="43"/>
        <v>5</v>
      </c>
      <c r="Y106" s="177"/>
      <c r="Z106" s="178">
        <f t="shared" si="31"/>
        <v>150</v>
      </c>
      <c r="AA106" s="178"/>
      <c r="AB106" s="178">
        <f t="shared" si="32"/>
        <v>50</v>
      </c>
      <c r="AC106" s="178"/>
      <c r="AD106" s="178">
        <f t="shared" si="34"/>
        <v>25</v>
      </c>
      <c r="AE106" s="178"/>
      <c r="AF106" s="178"/>
      <c r="AG106" s="178"/>
      <c r="AH106" s="178">
        <f t="shared" si="35"/>
        <v>25</v>
      </c>
      <c r="AI106" s="178"/>
      <c r="AJ106" s="179">
        <f t="shared" si="33"/>
        <v>100</v>
      </c>
      <c r="AK106" s="179"/>
      <c r="AL106" s="175"/>
      <c r="AM106" s="175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9">
        <v>5</v>
      </c>
      <c r="BA106" s="179"/>
    </row>
    <row r="107" spans="1:53" ht="30.9" hidden="1" customHeight="1" thickBot="1" x14ac:dyDescent="0.3">
      <c r="A107" s="169" t="s">
        <v>153</v>
      </c>
      <c r="B107" s="170"/>
      <c r="C107" s="171"/>
      <c r="D107" s="172" t="s">
        <v>187</v>
      </c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4"/>
      <c r="R107" s="175"/>
      <c r="S107" s="175"/>
      <c r="T107" s="176"/>
      <c r="U107" s="176"/>
      <c r="V107" s="63"/>
      <c r="W107" s="45"/>
      <c r="X107" s="177">
        <f t="shared" si="43"/>
        <v>0</v>
      </c>
      <c r="Y107" s="177"/>
      <c r="Z107" s="178">
        <f t="shared" si="31"/>
        <v>0</v>
      </c>
      <c r="AA107" s="178"/>
      <c r="AB107" s="178">
        <f t="shared" si="32"/>
        <v>0</v>
      </c>
      <c r="AC107" s="178"/>
      <c r="AD107" s="178">
        <f t="shared" ref="AD107" si="45">X107*6</f>
        <v>0</v>
      </c>
      <c r="AE107" s="178"/>
      <c r="AF107" s="178"/>
      <c r="AG107" s="178"/>
      <c r="AH107" s="178">
        <f t="shared" ref="AH107" si="46">X107*6</f>
        <v>0</v>
      </c>
      <c r="AI107" s="178"/>
      <c r="AJ107" s="179">
        <f t="shared" si="33"/>
        <v>0</v>
      </c>
      <c r="AK107" s="179"/>
      <c r="AL107" s="175"/>
      <c r="AM107" s="175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9"/>
      <c r="BA107" s="179"/>
    </row>
    <row r="108" spans="1:53" ht="30.9" customHeight="1" thickBot="1" x14ac:dyDescent="0.3">
      <c r="A108" s="252" t="s">
        <v>217</v>
      </c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3">
        <f>COUNT(R95:S107)</f>
        <v>0</v>
      </c>
      <c r="S108" s="253"/>
      <c r="T108" s="240">
        <f>COUNT(T95:V107)</f>
        <v>0</v>
      </c>
      <c r="U108" s="240"/>
      <c r="V108" s="240"/>
      <c r="W108" s="46">
        <f>COUNT(W95:W107)</f>
        <v>0</v>
      </c>
      <c r="X108" s="242">
        <f>SUM(X95:Y107)</f>
        <v>60</v>
      </c>
      <c r="Y108" s="242"/>
      <c r="Z108" s="240">
        <f>SUM(Z95:AA107)</f>
        <v>1800</v>
      </c>
      <c r="AA108" s="240"/>
      <c r="AB108" s="240">
        <f>SUM(AB95:AC107)</f>
        <v>600</v>
      </c>
      <c r="AC108" s="240"/>
      <c r="AD108" s="240">
        <f>SUM(AD95:AE107)</f>
        <v>300</v>
      </c>
      <c r="AE108" s="240"/>
      <c r="AF108" s="240">
        <f>SUM(AF95:AG107)</f>
        <v>0</v>
      </c>
      <c r="AG108" s="240"/>
      <c r="AH108" s="240">
        <f>SUM(AH95:AI107)</f>
        <v>300</v>
      </c>
      <c r="AI108" s="240"/>
      <c r="AJ108" s="241">
        <f>SUM(AJ95:AK107)</f>
        <v>1200</v>
      </c>
      <c r="AK108" s="241"/>
      <c r="AL108" s="242">
        <f>SUM(AL95:AM107)</f>
        <v>0</v>
      </c>
      <c r="AM108" s="242"/>
      <c r="AN108" s="240">
        <f>SUM(AN95:AO107)</f>
        <v>0</v>
      </c>
      <c r="AO108" s="240"/>
      <c r="AP108" s="240">
        <f>SUM(AP95:AQ107)</f>
        <v>5</v>
      </c>
      <c r="AQ108" s="240"/>
      <c r="AR108" s="240">
        <f>SUM(AR95:AS107)</f>
        <v>5</v>
      </c>
      <c r="AS108" s="240"/>
      <c r="AT108" s="240">
        <f>SUM(AT95:AU107)</f>
        <v>10</v>
      </c>
      <c r="AU108" s="240"/>
      <c r="AV108" s="240">
        <f>SUM(AV95:AW107)</f>
        <v>10</v>
      </c>
      <c r="AW108" s="240"/>
      <c r="AX108" s="240">
        <f>SUM(AX95:AY107)</f>
        <v>15</v>
      </c>
      <c r="AY108" s="240"/>
      <c r="AZ108" s="241">
        <f>SUM(AZ95:BA107)</f>
        <v>15</v>
      </c>
      <c r="BA108" s="241"/>
    </row>
    <row r="109" spans="1:53" ht="30.9" customHeight="1" thickBot="1" x14ac:dyDescent="0.3">
      <c r="A109" s="108"/>
      <c r="B109" s="109"/>
      <c r="C109" s="110"/>
      <c r="D109" s="214" t="s">
        <v>208</v>
      </c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6"/>
      <c r="R109" s="217"/>
      <c r="S109" s="217"/>
      <c r="T109" s="218"/>
      <c r="U109" s="218"/>
      <c r="V109" s="72"/>
      <c r="W109" s="73"/>
      <c r="X109" s="217" t="s">
        <v>89</v>
      </c>
      <c r="Y109" s="217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8"/>
      <c r="AK109" s="218"/>
      <c r="AL109" s="217" t="s">
        <v>209</v>
      </c>
      <c r="AM109" s="217"/>
      <c r="AN109" s="219" t="s">
        <v>209</v>
      </c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34"/>
      <c r="BA109" s="234"/>
    </row>
    <row r="110" spans="1:53" ht="30" customHeight="1" thickBot="1" x14ac:dyDescent="0.3">
      <c r="A110" s="108"/>
      <c r="B110" s="109"/>
      <c r="C110" s="110"/>
      <c r="D110" s="214" t="s">
        <v>117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6"/>
      <c r="R110" s="217"/>
      <c r="S110" s="217"/>
      <c r="T110" s="218"/>
      <c r="U110" s="218"/>
      <c r="V110" s="72"/>
      <c r="W110" s="73"/>
      <c r="X110" s="217" t="s">
        <v>89</v>
      </c>
      <c r="Y110" s="217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8"/>
      <c r="AK110" s="218"/>
      <c r="AL110" s="217" t="s">
        <v>209</v>
      </c>
      <c r="AM110" s="217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34"/>
      <c r="BA110" s="234"/>
    </row>
    <row r="111" spans="1:53" ht="36" hidden="1" customHeight="1" thickBot="1" x14ac:dyDescent="0.3">
      <c r="A111" s="108"/>
      <c r="B111" s="109"/>
      <c r="C111" s="110"/>
      <c r="D111" s="214" t="s">
        <v>88</v>
      </c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6"/>
      <c r="R111" s="217"/>
      <c r="S111" s="217"/>
      <c r="T111" s="218"/>
      <c r="U111" s="218"/>
      <c r="V111" s="72"/>
      <c r="W111" s="73"/>
      <c r="X111" s="217" t="s">
        <v>89</v>
      </c>
      <c r="Y111" s="217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8"/>
      <c r="AK111" s="218"/>
      <c r="AL111" s="217"/>
      <c r="AM111" s="217"/>
      <c r="AN111" s="219"/>
      <c r="AO111" s="219"/>
      <c r="AP111" s="219"/>
      <c r="AQ111" s="219"/>
      <c r="AR111" s="219"/>
      <c r="AS111" s="219"/>
      <c r="AT111" s="219" t="s">
        <v>90</v>
      </c>
      <c r="AU111" s="219"/>
      <c r="AV111" s="219"/>
      <c r="AW111" s="219"/>
      <c r="AX111" s="219"/>
      <c r="AY111" s="219"/>
      <c r="AZ111" s="234"/>
      <c r="BA111" s="234"/>
    </row>
    <row r="112" spans="1:53" ht="28.8" thickBot="1" x14ac:dyDescent="0.3">
      <c r="A112" s="247" t="s">
        <v>91</v>
      </c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9"/>
      <c r="R112" s="250">
        <f>R108+R92</f>
        <v>9</v>
      </c>
      <c r="S112" s="251"/>
      <c r="T112" s="251">
        <f>T108+T92</f>
        <v>7</v>
      </c>
      <c r="U112" s="251"/>
      <c r="V112" s="251"/>
      <c r="W112" s="111"/>
      <c r="X112" s="237">
        <f>X108+X92</f>
        <v>240</v>
      </c>
      <c r="Y112" s="237"/>
      <c r="Z112" s="237">
        <f>Z108+Z92</f>
        <v>7200</v>
      </c>
      <c r="AA112" s="237"/>
      <c r="AB112" s="237">
        <f>AB108+AB92</f>
        <v>2230</v>
      </c>
      <c r="AC112" s="237"/>
      <c r="AD112" s="237">
        <f>AD108+AD92</f>
        <v>1078</v>
      </c>
      <c r="AE112" s="237"/>
      <c r="AF112" s="237">
        <f>AF108+AF92</f>
        <v>30</v>
      </c>
      <c r="AG112" s="237"/>
      <c r="AH112" s="237">
        <f>AH108+AH92</f>
        <v>1122</v>
      </c>
      <c r="AI112" s="237"/>
      <c r="AJ112" s="237">
        <f>AJ108+AJ92</f>
        <v>4970</v>
      </c>
      <c r="AK112" s="237"/>
      <c r="AL112" s="238">
        <f>AL108+AL92</f>
        <v>30</v>
      </c>
      <c r="AM112" s="237"/>
      <c r="AN112" s="238">
        <f>AN108+AN92</f>
        <v>30</v>
      </c>
      <c r="AO112" s="237"/>
      <c r="AP112" s="238">
        <f>AP108+AP92</f>
        <v>30</v>
      </c>
      <c r="AQ112" s="237"/>
      <c r="AR112" s="238">
        <f>AR108+AR92</f>
        <v>30</v>
      </c>
      <c r="AS112" s="237"/>
      <c r="AT112" s="238">
        <f>AT108+AT92</f>
        <v>30</v>
      </c>
      <c r="AU112" s="237"/>
      <c r="AV112" s="238">
        <f>AV108+AV92</f>
        <v>30</v>
      </c>
      <c r="AW112" s="237"/>
      <c r="AX112" s="238">
        <f>AX108+AX92</f>
        <v>30</v>
      </c>
      <c r="AY112" s="237"/>
      <c r="AZ112" s="238">
        <f>AZ108+AZ92</f>
        <v>30</v>
      </c>
      <c r="BA112" s="237"/>
    </row>
    <row r="113" spans="1:53" ht="28.2" x14ac:dyDescent="0.25">
      <c r="A113" s="245" t="s">
        <v>92</v>
      </c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6">
        <f>SUM(AL113:BA113)</f>
        <v>9</v>
      </c>
      <c r="AK113" s="246"/>
      <c r="AL113" s="239">
        <f>COUNTIF($R53:$S59,AL$48)+COUNTIF($R63:$S87,AL$48)+COUNTIF($R95:$S107,AL$48)</f>
        <v>2</v>
      </c>
      <c r="AM113" s="239"/>
      <c r="AN113" s="239">
        <f>COUNTIF($R53:$S59,AN$48)+COUNTIF($R63:$S87,AN$48)+COUNTIF($R95:$S107,AN$48)</f>
        <v>4</v>
      </c>
      <c r="AO113" s="239"/>
      <c r="AP113" s="239">
        <f>COUNTIF($R53:$S59,AP$48)+COUNTIF($R63:$S87,AP$48)+COUNTIF($R95:$S107,AP$48)</f>
        <v>1</v>
      </c>
      <c r="AQ113" s="239"/>
      <c r="AR113" s="239">
        <f>COUNTIF($R53:$S59,AR$48)+COUNTIF($R63:$S87,AR$48)+COUNTIF($R95:$S107,AR$48)</f>
        <v>0</v>
      </c>
      <c r="AS113" s="239"/>
      <c r="AT113" s="239">
        <f>COUNTIF($R53:$S59,AT$48)+COUNTIF($R63:$S87,AT$48)+COUNTIF($R95:$S107,AT$48)</f>
        <v>0</v>
      </c>
      <c r="AU113" s="239"/>
      <c r="AV113" s="239">
        <f>COUNTIF($R53:$S59,AV$48)+COUNTIF($R63:$S87,AV$48)+COUNTIF($R95:$S107,AV$48)</f>
        <v>1</v>
      </c>
      <c r="AW113" s="239"/>
      <c r="AX113" s="239">
        <f>COUNTIF($R53:$S59,AX$48)+COUNTIF($R63:$S87,AX$48)+COUNTIF($R95:$S107,AX$48)</f>
        <v>1</v>
      </c>
      <c r="AY113" s="239"/>
      <c r="AZ113" s="239">
        <f>COUNTIF($R53:$S59,AZ$48)+COUNTIF($R63:$S87,AZ$48)+COUNTIF($R95:$S107,AZ$48)</f>
        <v>0</v>
      </c>
      <c r="BA113" s="239"/>
    </row>
    <row r="114" spans="1:53" ht="28.2" x14ac:dyDescent="0.25">
      <c r="A114" s="235" t="s">
        <v>93</v>
      </c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6">
        <f>SUM(AL114:BA114)</f>
        <v>4</v>
      </c>
      <c r="AK114" s="236"/>
      <c r="AL114" s="230">
        <f>COUNTIF($T53:$V58,AL$48)+COUNTIF($T59:$V59,AL$48)+COUNTIF($T63:$V86,AL$48)+COUNTIF($T95:$V107,AL$48)</f>
        <v>1</v>
      </c>
      <c r="AM114" s="230"/>
      <c r="AN114" s="230">
        <f>COUNTIF($T53:$V58,AN$48)+COUNTIF($T59:$V59,AN$48)+COUNTIF($T63:$V86,AN$48)+COUNTIF($T95:$V107,AN$48)</f>
        <v>1</v>
      </c>
      <c r="AO114" s="230"/>
      <c r="AP114" s="230">
        <f>COUNTIF($T53:$V58,AP$48)+COUNTIF($T59:$V59,AP$48)+COUNTIF($T63:$V86,AP$48)+COUNTIF($T95:$V107,AP$48)</f>
        <v>1</v>
      </c>
      <c r="AQ114" s="230"/>
      <c r="AR114" s="230">
        <f>COUNTIF($T53:$V58,AR$48)+COUNTIF($T59:$V59,AR$48)+COUNTIF($T63:$V86,AR$48)+COUNTIF($T95:$V107,AR$48)</f>
        <v>0</v>
      </c>
      <c r="AS114" s="230"/>
      <c r="AT114" s="230">
        <f>COUNTIF($T53:$V58,AT$48)+COUNTIF($T59:$V59,AT$48)+COUNTIF($T63:$V86,AT$48)+COUNTIF($T95:$V107,AT$48)</f>
        <v>0</v>
      </c>
      <c r="AU114" s="230"/>
      <c r="AV114" s="230">
        <f>COUNTIF($T53:$V58,AV$48)+COUNTIF($T59:$V59,AV$48)+COUNTIF($T63:$V86,AV$48)+COUNTIF($T95:$V107,AV$48)</f>
        <v>0</v>
      </c>
      <c r="AW114" s="230"/>
      <c r="AX114" s="230">
        <f>COUNTIF($T53:$V58,AX$48)+COUNTIF($T59:$V59,AX$48)+COUNTIF($T63:$V86,AX$48)+COUNTIF($T95:$V107,AX$48)</f>
        <v>1</v>
      </c>
      <c r="AY114" s="230"/>
      <c r="AZ114" s="230">
        <f>COUNTIF($T53:$V58,AZ$48)+COUNTIF($T59:$V59,AZ$48)+COUNTIF($T63:$V86,AZ$48)+COUNTIF($T95:$V107,AZ$48)</f>
        <v>0</v>
      </c>
      <c r="BA114" s="230"/>
    </row>
    <row r="115" spans="1:53" ht="28.8" thickBot="1" x14ac:dyDescent="0.3">
      <c r="A115" s="235" t="s">
        <v>99</v>
      </c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235"/>
      <c r="M115" s="235"/>
      <c r="N115" s="235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6">
        <f>SUM(AL115:BA115)</f>
        <v>3</v>
      </c>
      <c r="AK115" s="236"/>
      <c r="AL115" s="230">
        <f>COUNTIF($T88:$V90,AL$48)</f>
        <v>0</v>
      </c>
      <c r="AM115" s="230"/>
      <c r="AN115" s="230">
        <f>COUNTIF($T88:$V90,AN$48)</f>
        <v>0</v>
      </c>
      <c r="AO115" s="230"/>
      <c r="AP115" s="230">
        <f>COUNTIF($T88:$V90,AP$48)</f>
        <v>1</v>
      </c>
      <c r="AQ115" s="230"/>
      <c r="AR115" s="230">
        <f>COUNTIF($T88:$V90,AR$48)</f>
        <v>0</v>
      </c>
      <c r="AS115" s="230"/>
      <c r="AT115" s="230">
        <f>COUNTIF($T88:$V90,AT$48)</f>
        <v>0</v>
      </c>
      <c r="AU115" s="230"/>
      <c r="AV115" s="230">
        <f>COUNTIF($T88:$V90,AV$48)</f>
        <v>0</v>
      </c>
      <c r="AW115" s="230"/>
      <c r="AX115" s="230">
        <f>COUNTIF($T88:$V90,AX$48)</f>
        <v>1</v>
      </c>
      <c r="AY115" s="230"/>
      <c r="AZ115" s="230">
        <f>COUNTIF($T88:$V90,AZ$48)</f>
        <v>1</v>
      </c>
      <c r="BA115" s="230"/>
    </row>
    <row r="116" spans="1:53" ht="28.2" x14ac:dyDescent="0.25">
      <c r="A116" s="243" t="s">
        <v>94</v>
      </c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4">
        <f>SUM(AL116:BA116)</f>
        <v>1</v>
      </c>
      <c r="AK116" s="244"/>
      <c r="AL116" s="230">
        <f>COUNTIF($W53:$W59,AL$48)+COUNTIF($W63:$W86,AL$48)+COUNTIF($W95:$W107,AL$48)</f>
        <v>0</v>
      </c>
      <c r="AM116" s="230"/>
      <c r="AN116" s="230">
        <f>COUNTIF($W53:$W59,AN$48)+COUNTIF($W63:$W86,AN$48)+COUNTIF($W95:$W107,AN$48)</f>
        <v>0</v>
      </c>
      <c r="AO116" s="230"/>
      <c r="AP116" s="230">
        <f>COUNTIF($W53:$W59,AP$48)+COUNTIF($W63:$W86,AP$48)+COUNTIF($W95:$W107,AP$48)</f>
        <v>0</v>
      </c>
      <c r="AQ116" s="230"/>
      <c r="AR116" s="230">
        <f>COUNTIF($W53:$W59,AR$48)+COUNTIF($W63:$W86,AR$48)+COUNTIF($W95:$W107,AR$48)</f>
        <v>0</v>
      </c>
      <c r="AS116" s="230"/>
      <c r="AT116" s="230">
        <f>COUNTIF($W53:$W59,AT$48)+COUNTIF($W63:$W86,AT$48)+COUNTIF($W95:$W107,AT$48)</f>
        <v>0</v>
      </c>
      <c r="AU116" s="230"/>
      <c r="AV116" s="230">
        <f>COUNTIF($W53:$W59,AV$48)+COUNTIF($W63:$W86,AV$48)+COUNTIF($W95:$W107,AV$48)</f>
        <v>1</v>
      </c>
      <c r="AW116" s="230"/>
      <c r="AX116" s="230">
        <f>COUNTIF($W53:$W59,AX$48)+COUNTIF($W63:$W86,AX$48)+COUNTIF($W95:$W107,AX$48)</f>
        <v>0</v>
      </c>
      <c r="AY116" s="230"/>
      <c r="AZ116" s="230">
        <f>COUNTIF($W53:$W59,AZ$48)+COUNTIF($W63:$W86,AZ$48)+COUNTIF($W95:$W107,AZ$48)</f>
        <v>0</v>
      </c>
      <c r="BA116" s="230"/>
    </row>
    <row r="117" spans="1:53" ht="28.8" thickBot="1" x14ac:dyDescent="0.3">
      <c r="A117" s="231" t="s">
        <v>211</v>
      </c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2"/>
      <c r="AK117" s="232"/>
      <c r="AL117" s="233">
        <f>COUNTA(AL53:AM58,AL63:AM86,AL88:AM90,AL95:AM107,AL59:AM59)</f>
        <v>6</v>
      </c>
      <c r="AM117" s="233"/>
      <c r="AN117" s="233">
        <f>COUNTA(AN53:AO58,AN63:AO86,AN88:AO90,AN95:AO107,AN59:AO59)</f>
        <v>7</v>
      </c>
      <c r="AO117" s="233"/>
      <c r="AP117" s="233">
        <f>COUNTA(AP53:AQ58,AP63:AQ86,AP88:AQ90,AP95:AQ107,AP59:AQ59)</f>
        <v>7</v>
      </c>
      <c r="AQ117" s="233"/>
      <c r="AR117" s="233">
        <f>COUNTA(AR53:AS58,AR63:AS86,AR88:AS90,AR95:AS107,AR59:AS59)</f>
        <v>6</v>
      </c>
      <c r="AS117" s="233"/>
      <c r="AT117" s="233">
        <f>COUNTA(AT53:AU58,AT63:AU86,AT88:AU90,AT95:AU107,AT59:AU59)</f>
        <v>6</v>
      </c>
      <c r="AU117" s="233"/>
      <c r="AV117" s="233">
        <f>COUNTA(AV53:AW58,AV63:AW86,AV88:AW90,AV95:AW107,AV59:AW59)</f>
        <v>5</v>
      </c>
      <c r="AW117" s="233"/>
      <c r="AX117" s="233">
        <f>COUNTA(AX53:AY58,AX63:AY86,AX88:AY90,AX95:AY107,AX59:AY59)</f>
        <v>6</v>
      </c>
      <c r="AY117" s="233"/>
      <c r="AZ117" s="233">
        <f>COUNTA(AZ53:BA58,AZ63:BA86,AZ88:BA90,AZ95:BA107,AZ59:BA59)</f>
        <v>5</v>
      </c>
      <c r="BA117" s="233"/>
    </row>
    <row r="118" spans="1:53" ht="42" customHeight="1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5"/>
      <c r="AK118" s="75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</row>
    <row r="119" spans="1:53" ht="24.9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5"/>
      <c r="AK119" s="75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</row>
    <row r="120" spans="1:53" ht="24.9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5"/>
      <c r="AK120" s="75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</row>
    <row r="121" spans="1:53" ht="61.8" customHeight="1" x14ac:dyDescent="0.25">
      <c r="A121" s="74"/>
      <c r="B121" s="452" t="s">
        <v>190</v>
      </c>
      <c r="C121" s="452"/>
      <c r="D121" s="452"/>
      <c r="E121" s="452"/>
      <c r="F121" s="452"/>
      <c r="G121" s="452"/>
      <c r="H121" s="452"/>
      <c r="I121" s="452"/>
      <c r="J121" s="452"/>
      <c r="K121" s="452"/>
      <c r="L121" s="452"/>
      <c r="M121" s="452"/>
      <c r="N121" s="452"/>
      <c r="O121" s="452"/>
      <c r="P121" s="452"/>
      <c r="Q121" s="452"/>
      <c r="R121" s="452"/>
      <c r="S121" s="452"/>
      <c r="T121" s="452"/>
      <c r="U121" s="452"/>
      <c r="V121" s="452"/>
      <c r="W121" s="452"/>
      <c r="X121" s="452"/>
      <c r="Y121" s="452"/>
      <c r="Z121" s="452"/>
      <c r="AA121" s="452"/>
      <c r="AB121" s="452"/>
      <c r="AC121" s="452"/>
      <c r="AD121" s="452"/>
      <c r="AE121" s="452"/>
      <c r="AF121" s="452"/>
      <c r="AG121" s="452"/>
      <c r="AH121" s="452"/>
      <c r="AI121" s="452"/>
      <c r="AJ121" s="452"/>
      <c r="AK121" s="452"/>
      <c r="AL121" s="452"/>
      <c r="AM121" s="452"/>
      <c r="AN121" s="452"/>
      <c r="AO121" s="452"/>
      <c r="AP121" s="452"/>
      <c r="AQ121" s="452"/>
      <c r="AR121" s="452"/>
      <c r="AS121" s="452"/>
      <c r="AT121" s="452"/>
      <c r="AU121" s="452"/>
      <c r="AV121" s="452"/>
      <c r="AW121" s="452"/>
      <c r="AX121" s="452"/>
      <c r="AY121" s="69"/>
      <c r="AZ121" s="69"/>
      <c r="BA121" s="69"/>
    </row>
    <row r="122" spans="1:53" ht="24.9" customHeight="1" x14ac:dyDescent="0.25">
      <c r="A122" s="74"/>
      <c r="B122" s="167" t="s">
        <v>212</v>
      </c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69"/>
      <c r="AZ122" s="69"/>
      <c r="BA122" s="69"/>
    </row>
    <row r="123" spans="1:53" ht="29.4" customHeight="1" x14ac:dyDescent="0.25">
      <c r="A123" s="74"/>
      <c r="B123" s="167" t="s">
        <v>210</v>
      </c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69"/>
      <c r="AZ123" s="69"/>
      <c r="BA123" s="69"/>
    </row>
    <row r="124" spans="1:53" ht="108" customHeight="1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5"/>
      <c r="AK124" s="75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</row>
    <row r="125" spans="1:53" ht="22.8" x14ac:dyDescent="0.4">
      <c r="A125" s="77"/>
      <c r="B125" s="78" t="s">
        <v>131</v>
      </c>
      <c r="C125" s="79"/>
      <c r="D125" s="77"/>
      <c r="E125" s="77"/>
      <c r="F125" s="80"/>
      <c r="G125" s="77"/>
      <c r="H125" s="77"/>
      <c r="I125" s="77"/>
      <c r="J125" s="81"/>
      <c r="K125" s="81"/>
      <c r="L125" s="81"/>
      <c r="M125" s="81"/>
      <c r="N125" s="81"/>
      <c r="O125" s="81"/>
      <c r="P125" s="82"/>
      <c r="Q125" s="82"/>
      <c r="R125" s="79"/>
      <c r="S125" s="81"/>
      <c r="T125" s="81"/>
      <c r="U125" s="81"/>
      <c r="V125" s="81"/>
      <c r="W125" s="78" t="s">
        <v>132</v>
      </c>
      <c r="X125" s="81"/>
      <c r="Y125" s="83"/>
      <c r="Z125" s="79"/>
      <c r="AA125" s="79"/>
      <c r="AB125" s="77"/>
      <c r="AC125" s="77"/>
      <c r="AD125" s="80"/>
      <c r="AE125" s="77"/>
      <c r="AF125" s="77"/>
      <c r="AG125" s="77"/>
      <c r="AH125" s="77"/>
      <c r="AI125" s="77"/>
      <c r="AJ125" s="80"/>
      <c r="AK125" s="80"/>
      <c r="AL125" s="80"/>
      <c r="AM125" s="79"/>
      <c r="AN125" s="84"/>
      <c r="AO125" s="79"/>
      <c r="AP125" s="80"/>
      <c r="AQ125" s="78" t="s">
        <v>132</v>
      </c>
      <c r="AR125" s="77"/>
      <c r="AS125" s="77"/>
      <c r="AT125" s="77"/>
      <c r="AU125" s="77"/>
      <c r="AV125" s="77"/>
      <c r="AW125" s="77"/>
      <c r="AX125" s="77"/>
      <c r="AY125" s="77"/>
      <c r="AZ125" s="77"/>
      <c r="BA125" s="80"/>
    </row>
    <row r="126" spans="1:53" ht="23.25" customHeight="1" x14ac:dyDescent="0.25">
      <c r="A126" s="85"/>
      <c r="B126" s="86" t="s">
        <v>95</v>
      </c>
      <c r="C126" s="87"/>
      <c r="D126" s="85"/>
      <c r="E126" s="85"/>
      <c r="F126" s="88"/>
      <c r="G126" s="85"/>
      <c r="H126" s="85"/>
      <c r="I126" s="85"/>
      <c r="J126" s="85"/>
      <c r="K126" s="89"/>
      <c r="L126" s="89"/>
      <c r="M126" s="89"/>
      <c r="N126" s="89"/>
      <c r="O126" s="89"/>
      <c r="P126" s="85"/>
      <c r="Q126" s="85"/>
      <c r="R126" s="87"/>
      <c r="S126" s="85"/>
      <c r="T126" s="89"/>
      <c r="U126" s="89"/>
      <c r="V126" s="89"/>
      <c r="W126" s="87"/>
      <c r="X126" s="88"/>
      <c r="Y126" s="90" t="s">
        <v>112</v>
      </c>
      <c r="Z126" s="87"/>
      <c r="AA126" s="85"/>
      <c r="AB126" s="85"/>
      <c r="AC126" s="85"/>
      <c r="AD126" s="88"/>
      <c r="AE126" s="85"/>
      <c r="AF126" s="85"/>
      <c r="AG126" s="85"/>
      <c r="AH126" s="85"/>
      <c r="AI126" s="85"/>
      <c r="AJ126" s="88"/>
      <c r="AK126" s="88"/>
      <c r="AL126" s="88"/>
      <c r="AM126" s="228" t="s">
        <v>119</v>
      </c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8"/>
      <c r="AZ126" s="228"/>
      <c r="BA126" s="88"/>
    </row>
    <row r="127" spans="1:53" ht="80.25" customHeight="1" x14ac:dyDescent="0.4">
      <c r="A127" s="91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80"/>
      <c r="N127" s="80"/>
      <c r="O127" s="77"/>
      <c r="P127" s="77"/>
      <c r="Q127" s="77"/>
      <c r="R127" s="93"/>
      <c r="S127" s="91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4"/>
      <c r="AE127" s="91"/>
      <c r="AF127" s="93"/>
      <c r="AG127" s="93"/>
      <c r="AH127" s="93"/>
      <c r="AI127" s="93"/>
      <c r="AJ127" s="80"/>
      <c r="AK127" s="80"/>
      <c r="AL127" s="80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2"/>
      <c r="BA127" s="80"/>
    </row>
    <row r="128" spans="1:53" ht="22.8" x14ac:dyDescent="0.4">
      <c r="A128" s="95"/>
      <c r="B128" s="77"/>
      <c r="C128" s="77"/>
      <c r="D128" s="96" t="s">
        <v>126</v>
      </c>
      <c r="E128" s="77"/>
      <c r="F128" s="77"/>
      <c r="G128" s="77"/>
      <c r="H128" s="77"/>
      <c r="I128" s="77"/>
      <c r="J128" s="77"/>
      <c r="K128" s="77"/>
      <c r="L128" s="77"/>
      <c r="M128" s="97"/>
      <c r="N128" s="97"/>
      <c r="O128" s="77"/>
      <c r="P128" s="77"/>
      <c r="Q128" s="77"/>
      <c r="R128" s="95"/>
      <c r="S128" s="77"/>
      <c r="T128" s="77"/>
      <c r="U128" s="77"/>
      <c r="V128" s="77"/>
      <c r="W128" s="96" t="s">
        <v>127</v>
      </c>
      <c r="X128" s="77"/>
      <c r="Y128" s="77"/>
      <c r="Z128" s="77"/>
      <c r="AA128" s="77"/>
      <c r="AB128" s="77"/>
      <c r="AC128" s="77"/>
      <c r="AD128" s="97"/>
      <c r="AE128" s="77"/>
      <c r="AF128" s="77"/>
      <c r="AG128" s="77"/>
      <c r="AH128" s="77"/>
      <c r="AI128" s="77"/>
      <c r="AJ128" s="97"/>
      <c r="AK128" s="97"/>
      <c r="AL128" s="97"/>
      <c r="AM128" s="97"/>
      <c r="AN128" s="97"/>
      <c r="AO128" s="97"/>
      <c r="AP128" s="98" t="s">
        <v>130</v>
      </c>
      <c r="AQ128" s="98"/>
      <c r="AR128" s="98"/>
      <c r="AS128" s="97"/>
      <c r="AT128" s="97"/>
      <c r="AU128" s="97"/>
      <c r="AV128" s="97"/>
      <c r="AW128" s="97"/>
      <c r="AX128" s="97"/>
      <c r="AY128" s="77"/>
      <c r="AZ128" s="77"/>
      <c r="BA128" s="96"/>
    </row>
    <row r="129" spans="1:53" ht="17.39999999999999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7.399999999999999" x14ac:dyDescent="0.2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</row>
    <row r="131" spans="1:53" ht="70.5" customHeight="1" x14ac:dyDescent="0.4">
      <c r="A131" s="77"/>
      <c r="B131" s="78"/>
      <c r="C131" s="79"/>
      <c r="D131" s="77"/>
      <c r="E131" s="77"/>
      <c r="F131" s="80"/>
      <c r="G131" s="77"/>
      <c r="H131" s="77"/>
      <c r="I131" s="77"/>
      <c r="J131" s="81"/>
      <c r="K131" s="81"/>
      <c r="L131" s="81"/>
      <c r="M131" s="81"/>
      <c r="N131" s="81"/>
      <c r="O131" s="81"/>
      <c r="P131" s="82"/>
      <c r="Q131" s="82"/>
      <c r="R131" s="79"/>
      <c r="S131" s="81"/>
      <c r="T131" s="81"/>
      <c r="U131" s="81"/>
      <c r="V131" s="81"/>
      <c r="W131" s="78"/>
      <c r="X131" s="81"/>
      <c r="Y131" s="83"/>
      <c r="Z131" s="79"/>
      <c r="AA131" s="79"/>
      <c r="AB131" s="77"/>
      <c r="AC131" s="77"/>
      <c r="AD131" s="80"/>
      <c r="AE131" s="77"/>
      <c r="AF131" s="77"/>
      <c r="AG131" s="77"/>
      <c r="AH131" s="229" t="s">
        <v>129</v>
      </c>
      <c r="AI131" s="229"/>
      <c r="AJ131" s="229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</row>
    <row r="132" spans="1:53" ht="92.25" customHeight="1" x14ac:dyDescent="0.45">
      <c r="A132" s="99" t="s">
        <v>96</v>
      </c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1"/>
      <c r="AW132" s="99"/>
      <c r="AX132" s="99"/>
      <c r="AY132" s="99"/>
      <c r="AZ132" s="99"/>
      <c r="BA132" s="99"/>
    </row>
    <row r="133" spans="1:53" ht="27.6" x14ac:dyDescent="0.45">
      <c r="A133" s="99" t="s">
        <v>97</v>
      </c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99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99"/>
      <c r="AI133" s="100"/>
      <c r="AJ133" s="99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1"/>
      <c r="AV133" s="101"/>
      <c r="AW133" s="100"/>
      <c r="AX133" s="100"/>
      <c r="AY133" s="100"/>
      <c r="AZ133" s="100"/>
      <c r="BA133" s="100"/>
    </row>
    <row r="134" spans="1:53" ht="17.399999999999999" x14ac:dyDescent="0.2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</row>
  </sheetData>
  <mergeCells count="1276">
    <mergeCell ref="AN57:AO57"/>
    <mergeCell ref="AP57:AQ57"/>
    <mergeCell ref="AR57:AS57"/>
    <mergeCell ref="AT57:AU57"/>
    <mergeCell ref="AV57:AW57"/>
    <mergeCell ref="D79:Q79"/>
    <mergeCell ref="B121:AX121"/>
    <mergeCell ref="AQ1:AY1"/>
    <mergeCell ref="AQ2:AY2"/>
    <mergeCell ref="AQ3:AY3"/>
    <mergeCell ref="AV76:AW76"/>
    <mergeCell ref="AP7:AZ8"/>
    <mergeCell ref="AX79:AY79"/>
    <mergeCell ref="AZ79:BA79"/>
    <mergeCell ref="A78:C78"/>
    <mergeCell ref="D78:Q78"/>
    <mergeCell ref="R78:S78"/>
    <mergeCell ref="T78:U78"/>
    <mergeCell ref="X78:Y78"/>
    <mergeCell ref="Z78:AA78"/>
    <mergeCell ref="AB78:AC78"/>
    <mergeCell ref="AD78:AE78"/>
    <mergeCell ref="AF78:AG78"/>
    <mergeCell ref="AX57:AY57"/>
    <mergeCell ref="AZ57:BA57"/>
    <mergeCell ref="A57:C57"/>
    <mergeCell ref="D57:Q57"/>
    <mergeCell ref="R57:S57"/>
    <mergeCell ref="T57:U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77:C77"/>
    <mergeCell ref="D77:Q77"/>
    <mergeCell ref="AH78:AI78"/>
    <mergeCell ref="AJ78:AK78"/>
    <mergeCell ref="AX80:AY80"/>
    <mergeCell ref="AZ80:BA80"/>
    <mergeCell ref="D80:Q80"/>
    <mergeCell ref="R80:S80"/>
    <mergeCell ref="T80:U80"/>
    <mergeCell ref="X80:Y80"/>
    <mergeCell ref="Z80:AA80"/>
    <mergeCell ref="AB80:AC80"/>
    <mergeCell ref="AF80:AG80"/>
    <mergeCell ref="AJ80:AK80"/>
    <mergeCell ref="AL80:AM80"/>
    <mergeCell ref="AN80:AO80"/>
    <mergeCell ref="AP80:AQ80"/>
    <mergeCell ref="AR80:AS80"/>
    <mergeCell ref="AT80:AU80"/>
    <mergeCell ref="AV80:AW80"/>
    <mergeCell ref="AD80:AE80"/>
    <mergeCell ref="AH80:AI80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R79:S79"/>
    <mergeCell ref="T79:U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V78:AW78"/>
    <mergeCell ref="AX78:AY78"/>
    <mergeCell ref="AZ78:BA78"/>
    <mergeCell ref="AV75:AW75"/>
    <mergeCell ref="AX75:AY75"/>
    <mergeCell ref="AZ75:BA75"/>
    <mergeCell ref="A76:C76"/>
    <mergeCell ref="D76:Q76"/>
    <mergeCell ref="R76:S76"/>
    <mergeCell ref="T76:U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X76:AY76"/>
    <mergeCell ref="AZ76:BA76"/>
    <mergeCell ref="AX28:BA28"/>
    <mergeCell ref="A35:E35"/>
    <mergeCell ref="I35:M35"/>
    <mergeCell ref="A37:Y37"/>
    <mergeCell ref="AB37:AL37"/>
    <mergeCell ref="AO37:BA37"/>
    <mergeCell ref="X28:AA28"/>
    <mergeCell ref="AB28:AE28"/>
    <mergeCell ref="AF28:AI28"/>
    <mergeCell ref="AJ28:AN28"/>
    <mergeCell ref="AO28:AR28"/>
    <mergeCell ref="AS28:AW28"/>
    <mergeCell ref="A28:A29"/>
    <mergeCell ref="B28:E28"/>
    <mergeCell ref="F28:I28"/>
    <mergeCell ref="J28:N28"/>
    <mergeCell ref="O28:R28"/>
    <mergeCell ref="S28:W28"/>
    <mergeCell ref="U38:W38"/>
    <mergeCell ref="X38:Y38"/>
    <mergeCell ref="AA38:AH38"/>
    <mergeCell ref="AI38:AJ38"/>
    <mergeCell ref="AK38:AL38"/>
    <mergeCell ref="AN38:AU38"/>
    <mergeCell ref="A38:B38"/>
    <mergeCell ref="C38:F38"/>
    <mergeCell ref="G38:J38"/>
    <mergeCell ref="K38:N38"/>
    <mergeCell ref="O38:Q38"/>
    <mergeCell ref="R38:T38"/>
    <mergeCell ref="AN39:AU39"/>
    <mergeCell ref="AV39:AY39"/>
    <mergeCell ref="AZ39:BA39"/>
    <mergeCell ref="R77:S77"/>
    <mergeCell ref="T77:U77"/>
    <mergeCell ref="X77:Y77"/>
    <mergeCell ref="Z77:AA77"/>
    <mergeCell ref="AB77:AC77"/>
    <mergeCell ref="AD77:AE77"/>
    <mergeCell ref="AV38:AY38"/>
    <mergeCell ref="AZ38:BA38"/>
    <mergeCell ref="A39:B39"/>
    <mergeCell ref="C39:F39"/>
    <mergeCell ref="G39:J39"/>
    <mergeCell ref="K39:N39"/>
    <mergeCell ref="O39:Q39"/>
    <mergeCell ref="R39:T39"/>
    <mergeCell ref="AL75:AM75"/>
    <mergeCell ref="AN75:AO75"/>
    <mergeCell ref="AP75:AQ75"/>
    <mergeCell ref="A40:B40"/>
    <mergeCell ref="C40:F40"/>
    <mergeCell ref="G40:J40"/>
    <mergeCell ref="K40:N40"/>
    <mergeCell ref="O40:Q40"/>
    <mergeCell ref="R40:T40"/>
    <mergeCell ref="AA39:AH39"/>
    <mergeCell ref="AI39:AJ39"/>
    <mergeCell ref="AK39:AL39"/>
    <mergeCell ref="U43:W43"/>
    <mergeCell ref="X43:Y43"/>
    <mergeCell ref="AA43:AH43"/>
    <mergeCell ref="AI43:AJ43"/>
    <mergeCell ref="AK43:AL43"/>
    <mergeCell ref="U40:W40"/>
    <mergeCell ref="X40:Y40"/>
    <mergeCell ref="AA40:AH40"/>
    <mergeCell ref="AI40:AJ40"/>
    <mergeCell ref="AK40:AL40"/>
    <mergeCell ref="G41:J41"/>
    <mergeCell ref="K41:N41"/>
    <mergeCell ref="O41:Q41"/>
    <mergeCell ref="U39:W39"/>
    <mergeCell ref="X39:Y39"/>
    <mergeCell ref="AN40:AU40"/>
    <mergeCell ref="AV40:AY40"/>
    <mergeCell ref="AZ40:BA40"/>
    <mergeCell ref="A44:BA44"/>
    <mergeCell ref="X42:Y42"/>
    <mergeCell ref="AA42:AH42"/>
    <mergeCell ref="AI42:AJ42"/>
    <mergeCell ref="AK42:AL42"/>
    <mergeCell ref="A43:B43"/>
    <mergeCell ref="C43:F43"/>
    <mergeCell ref="G43:J43"/>
    <mergeCell ref="K43:N43"/>
    <mergeCell ref="O43:Q43"/>
    <mergeCell ref="R43:T43"/>
    <mergeCell ref="AN41:AU43"/>
    <mergeCell ref="AV41:AY43"/>
    <mergeCell ref="AZ41:BA43"/>
    <mergeCell ref="A42:B42"/>
    <mergeCell ref="C42:F42"/>
    <mergeCell ref="G42:J42"/>
    <mergeCell ref="K42:N42"/>
    <mergeCell ref="O42:Q42"/>
    <mergeCell ref="R42:T42"/>
    <mergeCell ref="U42:W42"/>
    <mergeCell ref="R41:T41"/>
    <mergeCell ref="U41:W41"/>
    <mergeCell ref="X41:Y41"/>
    <mergeCell ref="AA41:AH41"/>
    <mergeCell ref="AI41:AJ41"/>
    <mergeCell ref="AK41:AL41"/>
    <mergeCell ref="A41:B41"/>
    <mergeCell ref="C41:F41"/>
    <mergeCell ref="AB46:AI46"/>
    <mergeCell ref="AJ46:AK50"/>
    <mergeCell ref="AL46:AO46"/>
    <mergeCell ref="AP46:AS46"/>
    <mergeCell ref="AT46:AW46"/>
    <mergeCell ref="AX46:BA46"/>
    <mergeCell ref="AB47:AC50"/>
    <mergeCell ref="AD47:AI47"/>
    <mergeCell ref="AL47:BA47"/>
    <mergeCell ref="AD48:AE50"/>
    <mergeCell ref="A45:C50"/>
    <mergeCell ref="D45:Q50"/>
    <mergeCell ref="R45:W45"/>
    <mergeCell ref="X45:Y50"/>
    <mergeCell ref="Z45:AK45"/>
    <mergeCell ref="AL45:BA45"/>
    <mergeCell ref="R46:S50"/>
    <mergeCell ref="T46:V50"/>
    <mergeCell ref="W46:W50"/>
    <mergeCell ref="Z46:AA50"/>
    <mergeCell ref="Z53:AA53"/>
    <mergeCell ref="AB53:AC53"/>
    <mergeCell ref="AD53:AE53"/>
    <mergeCell ref="AF53:AG53"/>
    <mergeCell ref="AH53:AI53"/>
    <mergeCell ref="AJ53:AK53"/>
    <mergeCell ref="AV50:AW50"/>
    <mergeCell ref="AX50:AY50"/>
    <mergeCell ref="AZ50:BA50"/>
    <mergeCell ref="A51:BA51"/>
    <mergeCell ref="A52:BA52"/>
    <mergeCell ref="A53:C53"/>
    <mergeCell ref="D53:Q53"/>
    <mergeCell ref="R53:S53"/>
    <mergeCell ref="T53:U53"/>
    <mergeCell ref="X53:Y53"/>
    <mergeCell ref="AT48:AU48"/>
    <mergeCell ref="AV48:AW48"/>
    <mergeCell ref="AX48:AY48"/>
    <mergeCell ref="AZ48:BA48"/>
    <mergeCell ref="AL49:BA49"/>
    <mergeCell ref="AL50:AM50"/>
    <mergeCell ref="AN50:AO50"/>
    <mergeCell ref="AP50:AQ50"/>
    <mergeCell ref="AR50:AS50"/>
    <mergeCell ref="AT50:AU50"/>
    <mergeCell ref="AF48:AG50"/>
    <mergeCell ref="AH48:AI50"/>
    <mergeCell ref="AL48:AM48"/>
    <mergeCell ref="AN48:AO48"/>
    <mergeCell ref="AP48:AQ48"/>
    <mergeCell ref="AR48:AS48"/>
    <mergeCell ref="AR55:AS55"/>
    <mergeCell ref="AT55:AU55"/>
    <mergeCell ref="AV55:AW55"/>
    <mergeCell ref="AX55:AY55"/>
    <mergeCell ref="AZ55:BA55"/>
    <mergeCell ref="A58:C58"/>
    <mergeCell ref="D58:Q58"/>
    <mergeCell ref="R58:S58"/>
    <mergeCell ref="T58:U58"/>
    <mergeCell ref="X58:Y58"/>
    <mergeCell ref="AF55:AG55"/>
    <mergeCell ref="AH55:AI55"/>
    <mergeCell ref="AJ55:AK55"/>
    <mergeCell ref="AL55:AM55"/>
    <mergeCell ref="AN55:AO55"/>
    <mergeCell ref="AP55:AQ55"/>
    <mergeCell ref="AX53:AY53"/>
    <mergeCell ref="AZ53:BA53"/>
    <mergeCell ref="A55:C55"/>
    <mergeCell ref="D55:Q55"/>
    <mergeCell ref="R55:S55"/>
    <mergeCell ref="T55:U55"/>
    <mergeCell ref="X55:Y55"/>
    <mergeCell ref="Z55:AA55"/>
    <mergeCell ref="AB55:AC55"/>
    <mergeCell ref="AD55:AE55"/>
    <mergeCell ref="AL53:AM53"/>
    <mergeCell ref="AN53:AO53"/>
    <mergeCell ref="AP53:AQ53"/>
    <mergeCell ref="AR53:AS53"/>
    <mergeCell ref="AT53:AU53"/>
    <mergeCell ref="AV53:AW53"/>
    <mergeCell ref="AX58:AY58"/>
    <mergeCell ref="AZ58:BA58"/>
    <mergeCell ref="A59:C59"/>
    <mergeCell ref="D59:Q59"/>
    <mergeCell ref="R59:S59"/>
    <mergeCell ref="T59:U59"/>
    <mergeCell ref="X59:Y59"/>
    <mergeCell ref="Z59:AA59"/>
    <mergeCell ref="AB59:AC59"/>
    <mergeCell ref="AD59:AE59"/>
    <mergeCell ref="AL58:AM58"/>
    <mergeCell ref="AN58:AO58"/>
    <mergeCell ref="AP58:AQ58"/>
    <mergeCell ref="AR58:AS58"/>
    <mergeCell ref="AT58:AU58"/>
    <mergeCell ref="AV58:AW58"/>
    <mergeCell ref="Z58:AA58"/>
    <mergeCell ref="AB58:AC58"/>
    <mergeCell ref="AD58:AE58"/>
    <mergeCell ref="AF58:AG58"/>
    <mergeCell ref="AH58:AI58"/>
    <mergeCell ref="AJ58:AK58"/>
    <mergeCell ref="AJ60:AK60"/>
    <mergeCell ref="AL60:AM60"/>
    <mergeCell ref="AR59:AS59"/>
    <mergeCell ref="AT59:AU59"/>
    <mergeCell ref="AV59:AW59"/>
    <mergeCell ref="AX59:AY59"/>
    <mergeCell ref="AZ59:BA59"/>
    <mergeCell ref="A60:Q60"/>
    <mergeCell ref="R60:S60"/>
    <mergeCell ref="T60:V60"/>
    <mergeCell ref="X60:Y60"/>
    <mergeCell ref="Z60:AA60"/>
    <mergeCell ref="AF59:AG59"/>
    <mergeCell ref="AH59:AI59"/>
    <mergeCell ref="AJ59:AK59"/>
    <mergeCell ref="AL59:AM59"/>
    <mergeCell ref="AN59:AO59"/>
    <mergeCell ref="AP59:AQ59"/>
    <mergeCell ref="AZ62:BA62"/>
    <mergeCell ref="A63:C63"/>
    <mergeCell ref="D63:Q63"/>
    <mergeCell ref="R63:S63"/>
    <mergeCell ref="T63:U63"/>
    <mergeCell ref="X63:Y63"/>
    <mergeCell ref="AF62:AG62"/>
    <mergeCell ref="AH62:AI62"/>
    <mergeCell ref="AJ62:AK62"/>
    <mergeCell ref="AL62:AM62"/>
    <mergeCell ref="AN62:AO62"/>
    <mergeCell ref="AP62:AQ62"/>
    <mergeCell ref="AZ60:BA60"/>
    <mergeCell ref="A61:BA61"/>
    <mergeCell ref="A62:C62"/>
    <mergeCell ref="D62:Q62"/>
    <mergeCell ref="R62:S62"/>
    <mergeCell ref="T62:U62"/>
    <mergeCell ref="X62:Y62"/>
    <mergeCell ref="Z62:AA62"/>
    <mergeCell ref="AB62:AC62"/>
    <mergeCell ref="AD62:AE62"/>
    <mergeCell ref="AN60:AO60"/>
    <mergeCell ref="AP60:AQ60"/>
    <mergeCell ref="AR60:AS60"/>
    <mergeCell ref="AT60:AU60"/>
    <mergeCell ref="AV60:AW60"/>
    <mergeCell ref="AX60:AY60"/>
    <mergeCell ref="AB60:AC60"/>
    <mergeCell ref="AD60:AE60"/>
    <mergeCell ref="AF60:AG60"/>
    <mergeCell ref="AH60:AI60"/>
    <mergeCell ref="Z63:AA63"/>
    <mergeCell ref="AB63:AC63"/>
    <mergeCell ref="AD63:AE63"/>
    <mergeCell ref="AF63:AG63"/>
    <mergeCell ref="AH63:AI63"/>
    <mergeCell ref="AJ63:AK63"/>
    <mergeCell ref="A64:C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R62:AS62"/>
    <mergeCell ref="AT62:AU62"/>
    <mergeCell ref="AV62:AW62"/>
    <mergeCell ref="AX62:AY62"/>
    <mergeCell ref="Z65:AA65"/>
    <mergeCell ref="AB65:AC65"/>
    <mergeCell ref="AD65:AE65"/>
    <mergeCell ref="AF65:AG65"/>
    <mergeCell ref="AH65:AI65"/>
    <mergeCell ref="AJ65:AK65"/>
    <mergeCell ref="A65:C65"/>
    <mergeCell ref="D65:Q65"/>
    <mergeCell ref="R65:S65"/>
    <mergeCell ref="T65:U65"/>
    <mergeCell ref="X65:Y65"/>
    <mergeCell ref="AR66:AS66"/>
    <mergeCell ref="AT66:AU66"/>
    <mergeCell ref="AV66:AW66"/>
    <mergeCell ref="AX66:AY66"/>
    <mergeCell ref="AZ66:BA66"/>
    <mergeCell ref="A67:C67"/>
    <mergeCell ref="D67:Q67"/>
    <mergeCell ref="T67:U67"/>
    <mergeCell ref="X67:Y67"/>
    <mergeCell ref="Z67:AA67"/>
    <mergeCell ref="AF66:AG66"/>
    <mergeCell ref="AH66:AI66"/>
    <mergeCell ref="AJ66:AK66"/>
    <mergeCell ref="AL66:AM66"/>
    <mergeCell ref="AN66:AO66"/>
    <mergeCell ref="AP66:AQ66"/>
    <mergeCell ref="AX65:AY65"/>
    <mergeCell ref="AZ65:BA65"/>
    <mergeCell ref="A66:C66"/>
    <mergeCell ref="D66:Q66"/>
    <mergeCell ref="R66:S66"/>
    <mergeCell ref="T66:U66"/>
    <mergeCell ref="X66:Y66"/>
    <mergeCell ref="Z66:AA66"/>
    <mergeCell ref="AB66:AC66"/>
    <mergeCell ref="AD66:AE66"/>
    <mergeCell ref="AL65:AM65"/>
    <mergeCell ref="AN65:AO65"/>
    <mergeCell ref="AP65:AQ65"/>
    <mergeCell ref="AR65:AS65"/>
    <mergeCell ref="AT65:AU65"/>
    <mergeCell ref="AV65:AW65"/>
    <mergeCell ref="AZ67:BA67"/>
    <mergeCell ref="A68:C68"/>
    <mergeCell ref="D68:Q68"/>
    <mergeCell ref="R68:S68"/>
    <mergeCell ref="T68:U68"/>
    <mergeCell ref="X68:Y68"/>
    <mergeCell ref="Z68:AA68"/>
    <mergeCell ref="AB68:AC68"/>
    <mergeCell ref="AD68:AE68"/>
    <mergeCell ref="AF68:AG68"/>
    <mergeCell ref="AN67:AO67"/>
    <mergeCell ref="AP67:AQ67"/>
    <mergeCell ref="AR67:AS67"/>
    <mergeCell ref="AT67:AU67"/>
    <mergeCell ref="AV67:AW67"/>
    <mergeCell ref="AX67:AY67"/>
    <mergeCell ref="AB67:AC67"/>
    <mergeCell ref="AD67:AE67"/>
    <mergeCell ref="AF67:AG67"/>
    <mergeCell ref="AH67:AI67"/>
    <mergeCell ref="AJ67:AK67"/>
    <mergeCell ref="AL67:AM67"/>
    <mergeCell ref="AB69:AC69"/>
    <mergeCell ref="AD69:AE69"/>
    <mergeCell ref="AF69:AG69"/>
    <mergeCell ref="AH69:AI69"/>
    <mergeCell ref="AJ69:AK69"/>
    <mergeCell ref="AL69:AM69"/>
    <mergeCell ref="AT68:AU68"/>
    <mergeCell ref="AV68:AW68"/>
    <mergeCell ref="AX68:AY68"/>
    <mergeCell ref="AZ68:BA68"/>
    <mergeCell ref="A69:C69"/>
    <mergeCell ref="D69:Q69"/>
    <mergeCell ref="R69:S69"/>
    <mergeCell ref="T69:U69"/>
    <mergeCell ref="X69:Y69"/>
    <mergeCell ref="Z69:AA69"/>
    <mergeCell ref="AH68:AI68"/>
    <mergeCell ref="AJ68:AK68"/>
    <mergeCell ref="AL68:AM68"/>
    <mergeCell ref="AN68:AO68"/>
    <mergeCell ref="AP68:AQ68"/>
    <mergeCell ref="AR68:AS68"/>
    <mergeCell ref="AT70:AU70"/>
    <mergeCell ref="AV70:AW70"/>
    <mergeCell ref="AX70:AY70"/>
    <mergeCell ref="AZ70:BA70"/>
    <mergeCell ref="A71:C71"/>
    <mergeCell ref="D71:Q71"/>
    <mergeCell ref="R71:S71"/>
    <mergeCell ref="T71:U71"/>
    <mergeCell ref="X71:Y71"/>
    <mergeCell ref="Z71:AA71"/>
    <mergeCell ref="AH70:AI70"/>
    <mergeCell ref="AJ70:AK70"/>
    <mergeCell ref="AL70:AM70"/>
    <mergeCell ref="AN70:AO70"/>
    <mergeCell ref="AP70:AQ70"/>
    <mergeCell ref="AR70:AS70"/>
    <mergeCell ref="AZ69:BA69"/>
    <mergeCell ref="A70:C70"/>
    <mergeCell ref="D70:Q70"/>
    <mergeCell ref="R70:S70"/>
    <mergeCell ref="T70:U70"/>
    <mergeCell ref="X70:Y70"/>
    <mergeCell ref="Z70:AA70"/>
    <mergeCell ref="AB70:AC70"/>
    <mergeCell ref="AD70:AE70"/>
    <mergeCell ref="AF70:AG70"/>
    <mergeCell ref="AN69:AO69"/>
    <mergeCell ref="AP69:AQ69"/>
    <mergeCell ref="AR69:AS69"/>
    <mergeCell ref="AT69:AU69"/>
    <mergeCell ref="AV69:AW69"/>
    <mergeCell ref="AX69:AY69"/>
    <mergeCell ref="AV72:AW72"/>
    <mergeCell ref="AX72:AY72"/>
    <mergeCell ref="AZ72:BA72"/>
    <mergeCell ref="AJ72:AK72"/>
    <mergeCell ref="AL72:AM72"/>
    <mergeCell ref="AN72:AO72"/>
    <mergeCell ref="AP72:AQ72"/>
    <mergeCell ref="AR72:AS72"/>
    <mergeCell ref="AT72:AU72"/>
    <mergeCell ref="AZ71:BA71"/>
    <mergeCell ref="A72:C72"/>
    <mergeCell ref="D72:Q72"/>
    <mergeCell ref="T72:U72"/>
    <mergeCell ref="X72:Y72"/>
    <mergeCell ref="Z72:AA72"/>
    <mergeCell ref="AB72:AC72"/>
    <mergeCell ref="AD72:AE72"/>
    <mergeCell ref="AF72:AG72"/>
    <mergeCell ref="AH72:AI72"/>
    <mergeCell ref="AN71:AO71"/>
    <mergeCell ref="AP71:AQ71"/>
    <mergeCell ref="AR71:AS71"/>
    <mergeCell ref="AT71:AU71"/>
    <mergeCell ref="AV71:AW71"/>
    <mergeCell ref="AX71:AY71"/>
    <mergeCell ref="AB71:AC71"/>
    <mergeCell ref="AD71:AE71"/>
    <mergeCell ref="AF71:AG71"/>
    <mergeCell ref="AH71:AI71"/>
    <mergeCell ref="AJ71:AK71"/>
    <mergeCell ref="AL71:AM71"/>
    <mergeCell ref="AZ73:BA73"/>
    <mergeCell ref="A74:C74"/>
    <mergeCell ref="D74:Q74"/>
    <mergeCell ref="R74:S74"/>
    <mergeCell ref="T74:U74"/>
    <mergeCell ref="X74:Y74"/>
    <mergeCell ref="Z74:AA74"/>
    <mergeCell ref="AB74:AC74"/>
    <mergeCell ref="AD74:AE74"/>
    <mergeCell ref="AF74:AG74"/>
    <mergeCell ref="AN73:AO73"/>
    <mergeCell ref="AP73:AQ73"/>
    <mergeCell ref="AR73:AS73"/>
    <mergeCell ref="AT73:AU73"/>
    <mergeCell ref="AV73:AW73"/>
    <mergeCell ref="AX73:AY73"/>
    <mergeCell ref="AB73:AC73"/>
    <mergeCell ref="AD73:AE73"/>
    <mergeCell ref="AF73:AG73"/>
    <mergeCell ref="AH73:AI73"/>
    <mergeCell ref="AJ73:AK73"/>
    <mergeCell ref="AL73:AM73"/>
    <mergeCell ref="A73:C73"/>
    <mergeCell ref="D73:Q73"/>
    <mergeCell ref="R73:S73"/>
    <mergeCell ref="T73:U73"/>
    <mergeCell ref="X73:Y73"/>
    <mergeCell ref="Z73:AA73"/>
    <mergeCell ref="AT74:AU74"/>
    <mergeCell ref="AV74:AW74"/>
    <mergeCell ref="AX74:AY74"/>
    <mergeCell ref="AZ74:BA74"/>
    <mergeCell ref="A80:C80"/>
    <mergeCell ref="AH74:AI74"/>
    <mergeCell ref="AJ74:AK74"/>
    <mergeCell ref="AL74:AM74"/>
    <mergeCell ref="AN74:AO74"/>
    <mergeCell ref="AP74:AQ74"/>
    <mergeCell ref="AR74:AS74"/>
    <mergeCell ref="AN76:AO76"/>
    <mergeCell ref="AP76:AQ76"/>
    <mergeCell ref="AR76:AS76"/>
    <mergeCell ref="AT76:AU76"/>
    <mergeCell ref="AL78:AM78"/>
    <mergeCell ref="AN78:AO78"/>
    <mergeCell ref="AP78:AQ78"/>
    <mergeCell ref="AR78:AS78"/>
    <mergeCell ref="AT78:AU78"/>
    <mergeCell ref="A75:C75"/>
    <mergeCell ref="D75:Q75"/>
    <mergeCell ref="T75:U75"/>
    <mergeCell ref="X75:Y75"/>
    <mergeCell ref="Z75:AA75"/>
    <mergeCell ref="AB75:AC75"/>
    <mergeCell ref="AD75:AE75"/>
    <mergeCell ref="AF75:AG75"/>
    <mergeCell ref="AH75:AI75"/>
    <mergeCell ref="AJ75:AK75"/>
    <mergeCell ref="AR75:AS75"/>
    <mergeCell ref="AT75:AU75"/>
    <mergeCell ref="A79:C79"/>
    <mergeCell ref="AF77:AG77"/>
    <mergeCell ref="AH77:AI77"/>
    <mergeCell ref="AJ77:AK77"/>
    <mergeCell ref="AZ81:BA81"/>
    <mergeCell ref="A82:C82"/>
    <mergeCell ref="D82:Q82"/>
    <mergeCell ref="R82:S82"/>
    <mergeCell ref="T82:U82"/>
    <mergeCell ref="X82:Y82"/>
    <mergeCell ref="Z82:AA82"/>
    <mergeCell ref="AB82:AC82"/>
    <mergeCell ref="AD82:AE82"/>
    <mergeCell ref="AF82:AG82"/>
    <mergeCell ref="AN81:AO81"/>
    <mergeCell ref="AP81:AQ81"/>
    <mergeCell ref="AR81:AS81"/>
    <mergeCell ref="AT81:AU81"/>
    <mergeCell ref="AV81:AW81"/>
    <mergeCell ref="AX81:AY81"/>
    <mergeCell ref="AB81:AC81"/>
    <mergeCell ref="AD81:AE81"/>
    <mergeCell ref="AF81:AG81"/>
    <mergeCell ref="AH81:AI81"/>
    <mergeCell ref="AJ81:AK81"/>
    <mergeCell ref="AL81:AM81"/>
    <mergeCell ref="A81:C81"/>
    <mergeCell ref="D81:Q81"/>
    <mergeCell ref="R81:S81"/>
    <mergeCell ref="T81:U81"/>
    <mergeCell ref="X81:Y81"/>
    <mergeCell ref="Z81:AA81"/>
    <mergeCell ref="AB83:AC83"/>
    <mergeCell ref="AD83:AE83"/>
    <mergeCell ref="AF83:AG83"/>
    <mergeCell ref="AH83:AI83"/>
    <mergeCell ref="AJ83:AK83"/>
    <mergeCell ref="AL83:AM83"/>
    <mergeCell ref="AT82:AU82"/>
    <mergeCell ref="AV82:AW82"/>
    <mergeCell ref="AX82:AY82"/>
    <mergeCell ref="AZ82:BA82"/>
    <mergeCell ref="A83:C83"/>
    <mergeCell ref="D83:Q83"/>
    <mergeCell ref="R83:S83"/>
    <mergeCell ref="T83:U83"/>
    <mergeCell ref="X83:Y83"/>
    <mergeCell ref="Z83:AA83"/>
    <mergeCell ref="AH82:AI82"/>
    <mergeCell ref="AJ82:AK82"/>
    <mergeCell ref="AL82:AM82"/>
    <mergeCell ref="AN82:AO82"/>
    <mergeCell ref="AP82:AQ82"/>
    <mergeCell ref="AR82:AS82"/>
    <mergeCell ref="AT84:AU84"/>
    <mergeCell ref="AV84:AW84"/>
    <mergeCell ref="AX84:AY84"/>
    <mergeCell ref="AZ84:BA84"/>
    <mergeCell ref="A85:C85"/>
    <mergeCell ref="D85:Q85"/>
    <mergeCell ref="R85:S85"/>
    <mergeCell ref="T85:U85"/>
    <mergeCell ref="X85:Y85"/>
    <mergeCell ref="Z85:AA85"/>
    <mergeCell ref="AH84:AI84"/>
    <mergeCell ref="AJ84:AK84"/>
    <mergeCell ref="AL84:AM84"/>
    <mergeCell ref="AN84:AO84"/>
    <mergeCell ref="AP84:AQ84"/>
    <mergeCell ref="AR84:AS84"/>
    <mergeCell ref="AZ83:BA83"/>
    <mergeCell ref="A84:C84"/>
    <mergeCell ref="D84:Q84"/>
    <mergeCell ref="R84:S84"/>
    <mergeCell ref="T84:U84"/>
    <mergeCell ref="X84:Y84"/>
    <mergeCell ref="Z84:AA84"/>
    <mergeCell ref="AB84:AC84"/>
    <mergeCell ref="AD84:AE84"/>
    <mergeCell ref="AF84:AG84"/>
    <mergeCell ref="AN83:AO83"/>
    <mergeCell ref="AP83:AQ83"/>
    <mergeCell ref="AR83:AS83"/>
    <mergeCell ref="AT83:AU83"/>
    <mergeCell ref="AV83:AW83"/>
    <mergeCell ref="AX83:AY83"/>
    <mergeCell ref="AZ85:BA85"/>
    <mergeCell ref="A86:C86"/>
    <mergeCell ref="D86:Q86"/>
    <mergeCell ref="R86:S86"/>
    <mergeCell ref="T86:U86"/>
    <mergeCell ref="X86:Y86"/>
    <mergeCell ref="Z86:AA86"/>
    <mergeCell ref="AB86:AC86"/>
    <mergeCell ref="AD86:AE86"/>
    <mergeCell ref="AF86:AG86"/>
    <mergeCell ref="AN85:AO85"/>
    <mergeCell ref="AP85:AQ85"/>
    <mergeCell ref="AR85:AS85"/>
    <mergeCell ref="AT85:AU85"/>
    <mergeCell ref="AV85:AW85"/>
    <mergeCell ref="AX85:AY85"/>
    <mergeCell ref="AB85:AC85"/>
    <mergeCell ref="AD85:AE85"/>
    <mergeCell ref="AF85:AG85"/>
    <mergeCell ref="AH85:AI85"/>
    <mergeCell ref="AJ85:AK85"/>
    <mergeCell ref="AL85:AM85"/>
    <mergeCell ref="AB87:AC87"/>
    <mergeCell ref="AD87:AE87"/>
    <mergeCell ref="AF87:AG87"/>
    <mergeCell ref="AH87:AI87"/>
    <mergeCell ref="AJ87:AK87"/>
    <mergeCell ref="AL87:AM87"/>
    <mergeCell ref="AT86:AU86"/>
    <mergeCell ref="AV86:AW86"/>
    <mergeCell ref="AX86:AY86"/>
    <mergeCell ref="AZ86:BA86"/>
    <mergeCell ref="A87:C87"/>
    <mergeCell ref="D87:Q87"/>
    <mergeCell ref="R87:S87"/>
    <mergeCell ref="T87:U87"/>
    <mergeCell ref="X87:Y87"/>
    <mergeCell ref="Z87:AA87"/>
    <mergeCell ref="AH86:AI86"/>
    <mergeCell ref="AJ86:AK86"/>
    <mergeCell ref="AL86:AM86"/>
    <mergeCell ref="AN86:AO86"/>
    <mergeCell ref="AP86:AQ86"/>
    <mergeCell ref="AR86:AS86"/>
    <mergeCell ref="AV88:AW88"/>
    <mergeCell ref="AX88:AY88"/>
    <mergeCell ref="AZ88:BA88"/>
    <mergeCell ref="A89:C89"/>
    <mergeCell ref="D89:Q89"/>
    <mergeCell ref="R89:S89"/>
    <mergeCell ref="X89:Y89"/>
    <mergeCell ref="Z89:AA89"/>
    <mergeCell ref="AB89:AC89"/>
    <mergeCell ref="AD89:AE89"/>
    <mergeCell ref="AJ88:AK88"/>
    <mergeCell ref="AL88:AM88"/>
    <mergeCell ref="AN88:AO88"/>
    <mergeCell ref="AP88:AQ88"/>
    <mergeCell ref="AR88:AS88"/>
    <mergeCell ref="AT88:AU88"/>
    <mergeCell ref="AZ87:BA87"/>
    <mergeCell ref="A88:C88"/>
    <mergeCell ref="D88:Q88"/>
    <mergeCell ref="R88:S88"/>
    <mergeCell ref="X88:Y88"/>
    <mergeCell ref="Z88:AA88"/>
    <mergeCell ref="AB88:AC88"/>
    <mergeCell ref="AD88:AE88"/>
    <mergeCell ref="AF88:AG88"/>
    <mergeCell ref="AH88:AI88"/>
    <mergeCell ref="AN87:AO87"/>
    <mergeCell ref="AP87:AQ87"/>
    <mergeCell ref="AR87:AS87"/>
    <mergeCell ref="AT87:AU87"/>
    <mergeCell ref="AV87:AW87"/>
    <mergeCell ref="AX87:AY87"/>
    <mergeCell ref="AB90:AC90"/>
    <mergeCell ref="AD90:AE90"/>
    <mergeCell ref="AF90:AG90"/>
    <mergeCell ref="AH90:AI90"/>
    <mergeCell ref="AJ90:AK90"/>
    <mergeCell ref="AL90:AM90"/>
    <mergeCell ref="AR89:AS89"/>
    <mergeCell ref="AT89:AU89"/>
    <mergeCell ref="AV89:AW89"/>
    <mergeCell ref="AX89:AY89"/>
    <mergeCell ref="AZ89:BA89"/>
    <mergeCell ref="A90:C90"/>
    <mergeCell ref="D90:Q90"/>
    <mergeCell ref="R90:S90"/>
    <mergeCell ref="X90:Y90"/>
    <mergeCell ref="Z90:AA90"/>
    <mergeCell ref="AF89:AG89"/>
    <mergeCell ref="AH89:AI89"/>
    <mergeCell ref="AJ89:AK89"/>
    <mergeCell ref="AL89:AM89"/>
    <mergeCell ref="AN89:AO89"/>
    <mergeCell ref="AP89:AQ89"/>
    <mergeCell ref="AV91:AW91"/>
    <mergeCell ref="AX91:AY91"/>
    <mergeCell ref="AZ91:BA91"/>
    <mergeCell ref="A92:Q92"/>
    <mergeCell ref="R92:S92"/>
    <mergeCell ref="T92:V92"/>
    <mergeCell ref="X92:Y92"/>
    <mergeCell ref="Z92:AA92"/>
    <mergeCell ref="AB92:AC92"/>
    <mergeCell ref="AD92:AE92"/>
    <mergeCell ref="AJ91:AK91"/>
    <mergeCell ref="AL91:AM91"/>
    <mergeCell ref="AN91:AO91"/>
    <mergeCell ref="AP91:AQ91"/>
    <mergeCell ref="AR91:AS91"/>
    <mergeCell ref="AT91:AU91"/>
    <mergeCell ref="AZ90:BA90"/>
    <mergeCell ref="A91:Q91"/>
    <mergeCell ref="R91:S91"/>
    <mergeCell ref="T91:V91"/>
    <mergeCell ref="X91:Y91"/>
    <mergeCell ref="Z91:AA91"/>
    <mergeCell ref="AB91:AC91"/>
    <mergeCell ref="AD91:AE91"/>
    <mergeCell ref="AF91:AG91"/>
    <mergeCell ref="AH91:AI91"/>
    <mergeCell ref="AN90:AO90"/>
    <mergeCell ref="AP90:AQ90"/>
    <mergeCell ref="AR90:AS90"/>
    <mergeCell ref="AT90:AU90"/>
    <mergeCell ref="AV90:AW90"/>
    <mergeCell ref="AX90:AY90"/>
    <mergeCell ref="AR92:AS92"/>
    <mergeCell ref="AT92:AU92"/>
    <mergeCell ref="AV92:AW92"/>
    <mergeCell ref="AX92:AY92"/>
    <mergeCell ref="AZ92:BA92"/>
    <mergeCell ref="A93:BA93"/>
    <mergeCell ref="AF92:AG92"/>
    <mergeCell ref="AH92:AI92"/>
    <mergeCell ref="AJ92:AK92"/>
    <mergeCell ref="AL92:AM92"/>
    <mergeCell ref="AN92:AO92"/>
    <mergeCell ref="AP92:AQ92"/>
    <mergeCell ref="AV95:AW95"/>
    <mergeCell ref="AX95:AY95"/>
    <mergeCell ref="AZ95:BA95"/>
    <mergeCell ref="A96:C96"/>
    <mergeCell ref="D96:Q96"/>
    <mergeCell ref="R96:S96"/>
    <mergeCell ref="T96:U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AT96:AU96"/>
    <mergeCell ref="AV96:AW96"/>
    <mergeCell ref="AN116:AO116"/>
    <mergeCell ref="AP116:AQ116"/>
    <mergeCell ref="AR116:AS116"/>
    <mergeCell ref="AT116:AU116"/>
    <mergeCell ref="AV116:AW116"/>
    <mergeCell ref="AX116:AY116"/>
    <mergeCell ref="A94:BA94"/>
    <mergeCell ref="D95:Q95"/>
    <mergeCell ref="R95:S95"/>
    <mergeCell ref="T95:U95"/>
    <mergeCell ref="X95:Y95"/>
    <mergeCell ref="Z95:AA95"/>
    <mergeCell ref="AB95:AC95"/>
    <mergeCell ref="AD95:AE95"/>
    <mergeCell ref="AF95:AG95"/>
    <mergeCell ref="AH95:AI95"/>
    <mergeCell ref="AR98:AS98"/>
    <mergeCell ref="AH97:AI97"/>
    <mergeCell ref="AD97:AE97"/>
    <mergeCell ref="AR97:AS97"/>
    <mergeCell ref="AT97:AU97"/>
    <mergeCell ref="AV97:AW97"/>
    <mergeCell ref="AX97:AY97"/>
    <mergeCell ref="AZ97:BA97"/>
    <mergeCell ref="AF97:AG97"/>
    <mergeCell ref="AJ97:AK97"/>
    <mergeCell ref="AL97:AM97"/>
    <mergeCell ref="AN97:AO97"/>
    <mergeCell ref="AP97:AQ97"/>
    <mergeCell ref="A97:C97"/>
    <mergeCell ref="R97:S97"/>
    <mergeCell ref="AX96:AY96"/>
    <mergeCell ref="AJ104:AK104"/>
    <mergeCell ref="AL104:AM104"/>
    <mergeCell ref="AN104:AO104"/>
    <mergeCell ref="AP104:AQ104"/>
    <mergeCell ref="AR104:AS104"/>
    <mergeCell ref="AT104:AU104"/>
    <mergeCell ref="AT98:AU98"/>
    <mergeCell ref="D98:Q98"/>
    <mergeCell ref="R98:S98"/>
    <mergeCell ref="T98:U98"/>
    <mergeCell ref="AZ103:BA103"/>
    <mergeCell ref="AX99:AY99"/>
    <mergeCell ref="AZ99:BA99"/>
    <mergeCell ref="AX100:AY100"/>
    <mergeCell ref="AZ100:BA100"/>
    <mergeCell ref="AX101:AY101"/>
    <mergeCell ref="AZ101:BA101"/>
    <mergeCell ref="AX102:AY102"/>
    <mergeCell ref="AZ102:BA102"/>
    <mergeCell ref="AV103:AW103"/>
    <mergeCell ref="AX103:AY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V98:AW98"/>
    <mergeCell ref="AX98:AY98"/>
    <mergeCell ref="AZ98:BA98"/>
    <mergeCell ref="D103:Q103"/>
    <mergeCell ref="R103:S103"/>
    <mergeCell ref="T103:U103"/>
    <mergeCell ref="X103:Y103"/>
    <mergeCell ref="Z103:AA103"/>
    <mergeCell ref="AF98:AG98"/>
    <mergeCell ref="AH98:AI98"/>
    <mergeCell ref="AJ98:AK98"/>
    <mergeCell ref="AL98:AM98"/>
    <mergeCell ref="AN98:AO98"/>
    <mergeCell ref="AP98:AQ98"/>
    <mergeCell ref="AJ95:AK95"/>
    <mergeCell ref="AL95:AM95"/>
    <mergeCell ref="AN95:AO95"/>
    <mergeCell ref="AP95:AQ95"/>
    <mergeCell ref="AR95:AS95"/>
    <mergeCell ref="AT95:AU95"/>
    <mergeCell ref="D97:Q97"/>
    <mergeCell ref="X97:Y97"/>
    <mergeCell ref="Z97:AA97"/>
    <mergeCell ref="AB97:AC97"/>
    <mergeCell ref="AZ96:BA96"/>
    <mergeCell ref="AN101:AO101"/>
    <mergeCell ref="AP101:AQ101"/>
    <mergeCell ref="AR101:AS101"/>
    <mergeCell ref="AT101:AU101"/>
    <mergeCell ref="AV101:AW101"/>
    <mergeCell ref="A108:Q108"/>
    <mergeCell ref="R108:S108"/>
    <mergeCell ref="T108:V108"/>
    <mergeCell ref="X108:Y108"/>
    <mergeCell ref="Z108:AA108"/>
    <mergeCell ref="Z107:AA107"/>
    <mergeCell ref="AB107:AC107"/>
    <mergeCell ref="AD107:AE107"/>
    <mergeCell ref="AJ106:AK106"/>
    <mergeCell ref="AL106:AM106"/>
    <mergeCell ref="AN106:AO106"/>
    <mergeCell ref="AP106:AQ106"/>
    <mergeCell ref="AR106:AS106"/>
    <mergeCell ref="AT106:AU106"/>
    <mergeCell ref="X98:Y98"/>
    <mergeCell ref="Z98:AA98"/>
    <mergeCell ref="AB98:AC98"/>
    <mergeCell ref="AD98:AE98"/>
    <mergeCell ref="D106:Q106"/>
    <mergeCell ref="R106:S106"/>
    <mergeCell ref="T106:U106"/>
    <mergeCell ref="X106:Y106"/>
    <mergeCell ref="Z106:AA106"/>
    <mergeCell ref="AB106:AC106"/>
    <mergeCell ref="AD106:AE106"/>
    <mergeCell ref="AF106:AG106"/>
    <mergeCell ref="AH106:AI106"/>
    <mergeCell ref="D104:Q104"/>
    <mergeCell ref="R104:S104"/>
    <mergeCell ref="T104:U104"/>
    <mergeCell ref="X104:Y104"/>
    <mergeCell ref="AH104:AI104"/>
    <mergeCell ref="AZ109:BA109"/>
    <mergeCell ref="D111:Q111"/>
    <mergeCell ref="R111:S111"/>
    <mergeCell ref="T111:U111"/>
    <mergeCell ref="X111:Y111"/>
    <mergeCell ref="Z111:AA111"/>
    <mergeCell ref="AB111:AC111"/>
    <mergeCell ref="AD111:AE111"/>
    <mergeCell ref="AJ109:AK109"/>
    <mergeCell ref="AL109:AM109"/>
    <mergeCell ref="AN109:AO109"/>
    <mergeCell ref="AP109:AQ109"/>
    <mergeCell ref="AR109:AS109"/>
    <mergeCell ref="AT109:AU109"/>
    <mergeCell ref="AZ108:BA108"/>
    <mergeCell ref="D109:Q109"/>
    <mergeCell ref="R109:S109"/>
    <mergeCell ref="T109:U109"/>
    <mergeCell ref="X109:Y109"/>
    <mergeCell ref="Z109:AA109"/>
    <mergeCell ref="AB109:AC109"/>
    <mergeCell ref="AD109:AE109"/>
    <mergeCell ref="AF109:AG109"/>
    <mergeCell ref="AH109:AI109"/>
    <mergeCell ref="AN108:AO108"/>
    <mergeCell ref="AP108:AQ108"/>
    <mergeCell ref="AR108:AS108"/>
    <mergeCell ref="AT108:AU108"/>
    <mergeCell ref="AV108:AW108"/>
    <mergeCell ref="AX108:AY108"/>
    <mergeCell ref="AB108:AC108"/>
    <mergeCell ref="AD108:AE108"/>
    <mergeCell ref="AR111:AS111"/>
    <mergeCell ref="AT111:AU111"/>
    <mergeCell ref="AV111:AW111"/>
    <mergeCell ref="AX111:AY111"/>
    <mergeCell ref="AZ111:BA111"/>
    <mergeCell ref="A112:Q112"/>
    <mergeCell ref="R112:S112"/>
    <mergeCell ref="T112:V112"/>
    <mergeCell ref="X112:Y112"/>
    <mergeCell ref="Z112:AA112"/>
    <mergeCell ref="AF111:AG111"/>
    <mergeCell ref="AH111:AI111"/>
    <mergeCell ref="AJ111:AK111"/>
    <mergeCell ref="AL111:AM111"/>
    <mergeCell ref="AN111:AO111"/>
    <mergeCell ref="AP111:AQ111"/>
    <mergeCell ref="AV113:AW113"/>
    <mergeCell ref="AV109:AW109"/>
    <mergeCell ref="AX109:AY109"/>
    <mergeCell ref="AF108:AG108"/>
    <mergeCell ref="AH108:AI108"/>
    <mergeCell ref="AJ108:AK108"/>
    <mergeCell ref="AL108:AM108"/>
    <mergeCell ref="X107:Y107"/>
    <mergeCell ref="A116:AI116"/>
    <mergeCell ref="AJ116:AK116"/>
    <mergeCell ref="AL116:AM116"/>
    <mergeCell ref="AZ117:BA117"/>
    <mergeCell ref="AT114:AU114"/>
    <mergeCell ref="AV114:AW114"/>
    <mergeCell ref="AX114:AY114"/>
    <mergeCell ref="AZ114:BA114"/>
    <mergeCell ref="AL114:AM114"/>
    <mergeCell ref="AN114:AO114"/>
    <mergeCell ref="AR114:AS114"/>
    <mergeCell ref="A113:AI113"/>
    <mergeCell ref="AJ113:AK113"/>
    <mergeCell ref="AP113:AQ113"/>
    <mergeCell ref="AZ112:BA112"/>
    <mergeCell ref="AN112:AO112"/>
    <mergeCell ref="AP112:AQ112"/>
    <mergeCell ref="AR112:AS112"/>
    <mergeCell ref="AT112:AU112"/>
    <mergeCell ref="AV112:AW112"/>
    <mergeCell ref="AX112:AY112"/>
    <mergeCell ref="AB112:AC112"/>
    <mergeCell ref="AZ113:BA113"/>
    <mergeCell ref="AL113:AM113"/>
    <mergeCell ref="AN113:AO113"/>
    <mergeCell ref="A115:AI115"/>
    <mergeCell ref="AJ115:AK115"/>
    <mergeCell ref="AL115:AM115"/>
    <mergeCell ref="AN115:AO115"/>
    <mergeCell ref="AP115:AQ115"/>
    <mergeCell ref="AR115:AS115"/>
    <mergeCell ref="AT115:AU115"/>
    <mergeCell ref="AV115:AW115"/>
    <mergeCell ref="AX115:AY115"/>
    <mergeCell ref="A114:AI114"/>
    <mergeCell ref="AJ114:AK114"/>
    <mergeCell ref="AP114:AQ114"/>
    <mergeCell ref="AD112:AE112"/>
    <mergeCell ref="AF112:AG112"/>
    <mergeCell ref="AH112:AI112"/>
    <mergeCell ref="AJ112:AK112"/>
    <mergeCell ref="AL112:AM112"/>
    <mergeCell ref="AX113:AY113"/>
    <mergeCell ref="AR113:AS113"/>
    <mergeCell ref="AT113:AU113"/>
    <mergeCell ref="AM126:AZ126"/>
    <mergeCell ref="AH131:BA131"/>
    <mergeCell ref="D105:Q105"/>
    <mergeCell ref="R105:S105"/>
    <mergeCell ref="T105:U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AZ116:BA116"/>
    <mergeCell ref="A117:AI117"/>
    <mergeCell ref="AJ117:AK117"/>
    <mergeCell ref="AL117:AM117"/>
    <mergeCell ref="AN117:AO117"/>
    <mergeCell ref="AP117:AQ117"/>
    <mergeCell ref="AR117:AS117"/>
    <mergeCell ref="AT117:AU117"/>
    <mergeCell ref="AV117:AW117"/>
    <mergeCell ref="AX117:AY117"/>
    <mergeCell ref="AZ115:BA115"/>
    <mergeCell ref="AZ110:BA110"/>
    <mergeCell ref="AZ104:BA104"/>
    <mergeCell ref="A95:C95"/>
    <mergeCell ref="A98:C98"/>
    <mergeCell ref="A103:C103"/>
    <mergeCell ref="A104:C104"/>
    <mergeCell ref="A105:C105"/>
    <mergeCell ref="A106:C106"/>
    <mergeCell ref="A107:C107"/>
    <mergeCell ref="AR107:AS107"/>
    <mergeCell ref="AT107:AU107"/>
    <mergeCell ref="AV107:AW107"/>
    <mergeCell ref="AX107:AY107"/>
    <mergeCell ref="AZ107:BA107"/>
    <mergeCell ref="AF107:AG107"/>
    <mergeCell ref="AH107:AI107"/>
    <mergeCell ref="AJ107:AK107"/>
    <mergeCell ref="AL107:AM107"/>
    <mergeCell ref="AN107:AO107"/>
    <mergeCell ref="AP107:AQ107"/>
    <mergeCell ref="AV106:AW106"/>
    <mergeCell ref="AX106:AY106"/>
    <mergeCell ref="AZ106:BA106"/>
    <mergeCell ref="D107:Q107"/>
    <mergeCell ref="R107:S107"/>
    <mergeCell ref="T107:U107"/>
    <mergeCell ref="Z104:AA104"/>
    <mergeCell ref="AB104:AC104"/>
    <mergeCell ref="AD104:AE104"/>
    <mergeCell ref="AF104:AG104"/>
    <mergeCell ref="AT103:AU103"/>
    <mergeCell ref="AV104:AW104"/>
    <mergeCell ref="AX104:AY104"/>
    <mergeCell ref="P4:AG4"/>
    <mergeCell ref="P5:AG5"/>
    <mergeCell ref="P8:AG8"/>
    <mergeCell ref="R9:AE9"/>
    <mergeCell ref="AP5:AX5"/>
    <mergeCell ref="AP9:AX10"/>
    <mergeCell ref="D110:Q110"/>
    <mergeCell ref="R110:S110"/>
    <mergeCell ref="T110:U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AP110:AQ110"/>
    <mergeCell ref="AR110:AS110"/>
    <mergeCell ref="AT110:AU110"/>
    <mergeCell ref="AV110:AW110"/>
    <mergeCell ref="AX110:AY110"/>
    <mergeCell ref="D64:Q64"/>
    <mergeCell ref="R64:S64"/>
    <mergeCell ref="T64:U64"/>
    <mergeCell ref="X64:Y64"/>
    <mergeCell ref="Z64:AA64"/>
    <mergeCell ref="AB64:AC64"/>
    <mergeCell ref="AD64:AE64"/>
    <mergeCell ref="AF64:AG64"/>
    <mergeCell ref="AJ56:AK56"/>
    <mergeCell ref="AZ64:BA64"/>
    <mergeCell ref="A54:C54"/>
    <mergeCell ref="D54:Q54"/>
    <mergeCell ref="R54:S54"/>
    <mergeCell ref="T54:U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L56:AM56"/>
    <mergeCell ref="AN56:AO56"/>
    <mergeCell ref="AP56:AQ56"/>
    <mergeCell ref="AR56:AS56"/>
    <mergeCell ref="AT56:AU56"/>
    <mergeCell ref="AV56:AW56"/>
    <mergeCell ref="AX63:AY63"/>
    <mergeCell ref="AZ63:BA63"/>
    <mergeCell ref="AL63:AM63"/>
    <mergeCell ref="AN63:AO63"/>
    <mergeCell ref="AP63:AQ63"/>
    <mergeCell ref="AR63:AS63"/>
    <mergeCell ref="AT63:AU63"/>
    <mergeCell ref="AV63:AW63"/>
    <mergeCell ref="AX54:AY54"/>
    <mergeCell ref="AZ54:BA54"/>
    <mergeCell ref="AX56:AY56"/>
    <mergeCell ref="AZ56:BA56"/>
    <mergeCell ref="A56:C56"/>
    <mergeCell ref="D56:Q56"/>
    <mergeCell ref="R56:S56"/>
    <mergeCell ref="T56:U56"/>
    <mergeCell ref="X56:Y56"/>
    <mergeCell ref="Z56:AA56"/>
    <mergeCell ref="AB56:AC56"/>
    <mergeCell ref="AD56:AE56"/>
    <mergeCell ref="AF56:AG56"/>
    <mergeCell ref="AH56:AI56"/>
    <mergeCell ref="A99:C99"/>
    <mergeCell ref="D99:Q99"/>
    <mergeCell ref="R99:S99"/>
    <mergeCell ref="T99:U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AT99:AU99"/>
    <mergeCell ref="AV99:AW99"/>
    <mergeCell ref="T97:U97"/>
    <mergeCell ref="A100:C100"/>
    <mergeCell ref="D100:Q100"/>
    <mergeCell ref="R100:S100"/>
    <mergeCell ref="T100:U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R100:AS100"/>
    <mergeCell ref="AT100:AU100"/>
    <mergeCell ref="AV100:AW100"/>
    <mergeCell ref="B122:AX122"/>
    <mergeCell ref="B123:AX123"/>
    <mergeCell ref="AM21:AZ25"/>
    <mergeCell ref="A102:C102"/>
    <mergeCell ref="D102:Q102"/>
    <mergeCell ref="R102:S102"/>
    <mergeCell ref="T102:U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AT102:AU102"/>
    <mergeCell ref="AV102:AW102"/>
    <mergeCell ref="A101:C101"/>
    <mergeCell ref="D101:Q101"/>
    <mergeCell ref="R101:S101"/>
    <mergeCell ref="T101:U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</mergeCells>
  <phoneticPr fontId="39" type="noConversion"/>
  <conditionalFormatting sqref="C39:Y43">
    <cfRule type="cellIs" dxfId="40" priority="23" stopIfTrue="1" operator="equal">
      <formula>0</formula>
    </cfRule>
  </conditionalFormatting>
  <conditionalFormatting sqref="AF87:AG90 X88:Y90 X66:Y71 AL66:BA71 AL81:BA86 X81:Y86">
    <cfRule type="cellIs" dxfId="39" priority="22" stopIfTrue="1" operator="equal">
      <formula>0</formula>
    </cfRule>
  </conditionalFormatting>
  <conditionalFormatting sqref="R109:XFD109 W108:XFD108 A109:D109 T112 R112 A112 A60:T60 W60:XFD60 R95:XFD95 A111:D111 R111:XFD111 R103:AC107 W112:XFD112 R98:AC98 A124:XFD1048576 A123 A16:J16 A21:AM21 A22:AL25 BA21:XFD25 A11:XFD11 AF98:AG98 AF103:AG107 AJ103:XFD107 AJ98:XFD98 A14:XFD15 A12:F13 A17:XFD20 L16:XFD16 AO41:AU56 AO26:AU38 AV26:AV56 AW26:AY38 AW41:AY56 AZ26:AZ56 BB26:XFD56 BA26:BA38 BA41:BA56 A121 AY121:XFD121 AY123:XFD123 A91:XFD94 D88:XFD90 A26:AN54 D58:XFD59 A113:XFD120 H12:XFD12 H13:AQ13 AT13:XFD13 AD96:AE107 AH96:AI107 D96:Q106 D55:AN56 A55:C59 A61:XFD87 AB57:AC57 A108:S108">
    <cfRule type="cellIs" dxfId="38" priority="21" operator="equal">
      <formula>0</formula>
    </cfRule>
  </conditionalFormatting>
  <conditionalFormatting sqref="T108:V108">
    <cfRule type="cellIs" dxfId="37" priority="20" operator="equal">
      <formula>0</formula>
    </cfRule>
  </conditionalFormatting>
  <conditionalFormatting sqref="AL76:BA80 X76:Y80">
    <cfRule type="cellIs" dxfId="36" priority="18" stopIfTrue="1" operator="equal">
      <formula>0</formula>
    </cfRule>
  </conditionalFormatting>
  <conditionalFormatting sqref="A110:D110 R110:XFD110">
    <cfRule type="cellIs" dxfId="35" priority="16" operator="equal">
      <formula>0</formula>
    </cfRule>
  </conditionalFormatting>
  <conditionalFormatting sqref="R99:AC102 AF99:AG102 AJ99:XFD102">
    <cfRule type="cellIs" dxfId="34" priority="14" operator="equal">
      <formula>0</formula>
    </cfRule>
  </conditionalFormatting>
  <conditionalFormatting sqref="R97:AC97 AF97:AG97 AJ97:XFD97">
    <cfRule type="cellIs" dxfId="33" priority="12" operator="equal">
      <formula>0</formula>
    </cfRule>
  </conditionalFormatting>
  <conditionalFormatting sqref="B121">
    <cfRule type="cellIs" dxfId="32" priority="11" operator="equal">
      <formula>0</formula>
    </cfRule>
  </conditionalFormatting>
  <conditionalFormatting sqref="R96:AC96 AF96:AG96 AJ96:XFD96">
    <cfRule type="cellIs" dxfId="31" priority="9" operator="equal">
      <formula>0</formula>
    </cfRule>
  </conditionalFormatting>
  <conditionalFormatting sqref="A122:B122 AY122:XFD122">
    <cfRule type="cellIs" dxfId="30" priority="8" operator="equal">
      <formula>0</formula>
    </cfRule>
  </conditionalFormatting>
  <conditionalFormatting sqref="A95 D95:Q95">
    <cfRule type="cellIs" dxfId="29" priority="7" operator="equal">
      <formula>0</formula>
    </cfRule>
  </conditionalFormatting>
  <conditionalFormatting sqref="D107:Q107">
    <cfRule type="cellIs" dxfId="28" priority="6" operator="equal">
      <formula>0</formula>
    </cfRule>
  </conditionalFormatting>
  <conditionalFormatting sqref="A96:A107">
    <cfRule type="cellIs" dxfId="27" priority="5" operator="equal">
      <formula>0</formula>
    </cfRule>
  </conditionalFormatting>
  <conditionalFormatting sqref="A88:C90">
    <cfRule type="cellIs" dxfId="26" priority="3" operator="equal">
      <formula>0</formula>
    </cfRule>
  </conditionalFormatting>
  <conditionalFormatting sqref="D57:AA57 AD57:XFD57">
    <cfRule type="cellIs" dxfId="25" priority="2" operator="equal">
      <formula>0</formula>
    </cfRule>
  </conditionalFormatting>
  <conditionalFormatting sqref="B123">
    <cfRule type="cellIs" dxfId="24" priority="1" operator="equal">
      <formula>0</formula>
    </cfRule>
  </conditionalFormatting>
  <pageMargins left="0.78740157480314965" right="0.19685039370078741" top="0.31496062992125984" bottom="0.31496062992125984" header="0.31496062992125984" footer="0.31496062992125984"/>
  <pageSetup paperSize="9" scale="26" orientation="portrait" r:id="rId1"/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3"/>
  <sheetViews>
    <sheetView tabSelected="1" view="pageBreakPreview" topLeftCell="A113" zoomScale="50" zoomScaleNormal="50" zoomScaleSheetLayoutView="50" workbookViewId="0">
      <selection activeCell="R123" sqref="R123"/>
    </sheetView>
  </sheetViews>
  <sheetFormatPr defaultRowHeight="13.8" x14ac:dyDescent="0.25"/>
  <cols>
    <col min="1" max="53" width="6.6640625" customWidth="1"/>
  </cols>
  <sheetData>
    <row r="1" spans="1:60" s="97" customFormat="1" ht="96.75" hidden="1" customHeight="1" x14ac:dyDescent="0.25">
      <c r="AO1" s="163"/>
      <c r="AP1" s="163"/>
      <c r="AQ1" s="453" t="s">
        <v>136</v>
      </c>
      <c r="AR1" s="453"/>
      <c r="AS1" s="453"/>
      <c r="AT1" s="453"/>
      <c r="AU1" s="453"/>
      <c r="AV1" s="453"/>
      <c r="AW1" s="453"/>
      <c r="AX1" s="453"/>
      <c r="AY1" s="453"/>
      <c r="AZ1" s="163"/>
      <c r="BF1" s="164"/>
      <c r="BG1" s="164"/>
      <c r="BH1" s="164"/>
    </row>
    <row r="2" spans="1:60" s="97" customFormat="1" ht="51" hidden="1" customHeight="1" x14ac:dyDescent="0.25">
      <c r="AO2" s="163"/>
      <c r="AP2" s="163"/>
      <c r="AQ2" s="454" t="s">
        <v>133</v>
      </c>
      <c r="AR2" s="454"/>
      <c r="AS2" s="454"/>
      <c r="AT2" s="454"/>
      <c r="AU2" s="454"/>
      <c r="AV2" s="454"/>
      <c r="AW2" s="454"/>
      <c r="AX2" s="454"/>
      <c r="AY2" s="454"/>
      <c r="AZ2" s="163"/>
      <c r="BF2" s="164"/>
      <c r="BG2" s="164"/>
      <c r="BH2" s="164"/>
    </row>
    <row r="3" spans="1:60" s="97" customFormat="1" ht="111" hidden="1" customHeight="1" x14ac:dyDescent="0.25">
      <c r="AO3" s="163"/>
      <c r="AP3" s="163"/>
      <c r="AQ3" s="453" t="s">
        <v>134</v>
      </c>
      <c r="AR3" s="453"/>
      <c r="AS3" s="453"/>
      <c r="AT3" s="453"/>
      <c r="AU3" s="453"/>
      <c r="AV3" s="453"/>
      <c r="AW3" s="453"/>
      <c r="AX3" s="453"/>
      <c r="AY3" s="453"/>
      <c r="AZ3" s="163"/>
      <c r="BF3" s="164"/>
      <c r="BG3" s="164"/>
      <c r="BH3" s="164"/>
    </row>
    <row r="4" spans="1:60" s="115" customFormat="1" ht="35.1" customHeight="1" x14ac:dyDescent="0.45">
      <c r="P4" s="209" t="s">
        <v>0</v>
      </c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</row>
    <row r="5" spans="1:60" s="115" customFormat="1" ht="35.1" customHeight="1" x14ac:dyDescent="0.6">
      <c r="P5" s="488" t="s">
        <v>113</v>
      </c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89"/>
      <c r="AE5" s="489"/>
      <c r="AF5" s="489"/>
      <c r="AG5" s="489"/>
      <c r="AP5" s="490" t="s">
        <v>115</v>
      </c>
      <c r="AQ5" s="490"/>
      <c r="AR5" s="490"/>
      <c r="AS5" s="490"/>
      <c r="AT5" s="490"/>
      <c r="AU5" s="490"/>
      <c r="AV5" s="490"/>
      <c r="AW5" s="490"/>
      <c r="AX5" s="490"/>
    </row>
    <row r="6" spans="1:60" s="115" customFormat="1" ht="35.1" customHeight="1" x14ac:dyDescent="0.25"/>
    <row r="7" spans="1:60" s="115" customFormat="1" ht="35.1" customHeight="1" x14ac:dyDescent="0.25">
      <c r="AP7" s="455" t="s">
        <v>116</v>
      </c>
      <c r="AQ7" s="455"/>
      <c r="AR7" s="455"/>
      <c r="AS7" s="455"/>
      <c r="AT7" s="455"/>
      <c r="AU7" s="455"/>
      <c r="AV7" s="455"/>
      <c r="AW7" s="455"/>
      <c r="AX7" s="455"/>
      <c r="AY7" s="455"/>
      <c r="AZ7" s="455"/>
    </row>
    <row r="8" spans="1:60" s="115" customFormat="1" ht="43.5" customHeight="1" x14ac:dyDescent="0.75">
      <c r="P8" s="210" t="s">
        <v>114</v>
      </c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P8" s="455"/>
      <c r="AQ8" s="455"/>
      <c r="AR8" s="455"/>
      <c r="AS8" s="455"/>
      <c r="AT8" s="455"/>
      <c r="AU8" s="455"/>
      <c r="AV8" s="455"/>
      <c r="AW8" s="455"/>
      <c r="AX8" s="455"/>
      <c r="AY8" s="455"/>
      <c r="AZ8" s="455"/>
    </row>
    <row r="9" spans="1:60" s="115" customFormat="1" ht="35.1" customHeight="1" x14ac:dyDescent="0.5">
      <c r="R9" s="211" t="s">
        <v>1</v>
      </c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P9" s="213" t="s">
        <v>201</v>
      </c>
      <c r="AQ9" s="213"/>
      <c r="AR9" s="213"/>
      <c r="AS9" s="213"/>
      <c r="AT9" s="213"/>
      <c r="AU9" s="213"/>
      <c r="AV9" s="213"/>
      <c r="AW9" s="213"/>
      <c r="AX9" s="213"/>
    </row>
    <row r="10" spans="1:60" s="115" customFormat="1" ht="35.1" customHeight="1" x14ac:dyDescent="0.25">
      <c r="AP10" s="213"/>
      <c r="AQ10" s="213"/>
      <c r="AR10" s="213"/>
      <c r="AS10" s="213"/>
      <c r="AT10" s="213"/>
      <c r="AU10" s="213"/>
      <c r="AV10" s="213"/>
      <c r="AW10" s="213"/>
      <c r="AX10" s="213"/>
    </row>
    <row r="11" spans="1:60" ht="3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"/>
      <c r="O11" s="2"/>
      <c r="P11" s="8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5"/>
      <c r="AO11" s="6"/>
      <c r="AP11" s="6"/>
      <c r="AQ11" s="6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32" customFormat="1" ht="45" x14ac:dyDescent="0.5">
      <c r="A12" s="128"/>
      <c r="B12" s="128"/>
      <c r="C12" s="161" t="s">
        <v>9</v>
      </c>
      <c r="D12" s="128"/>
      <c r="E12" s="128"/>
      <c r="F12" s="128"/>
      <c r="H12" s="147" t="s">
        <v>140</v>
      </c>
      <c r="I12" s="148"/>
      <c r="J12" s="148"/>
      <c r="K12" s="148"/>
      <c r="L12" s="149"/>
      <c r="M12" s="149"/>
      <c r="N12" s="150"/>
      <c r="O12" s="150"/>
      <c r="P12" s="151"/>
      <c r="Q12" s="151"/>
      <c r="R12" s="151"/>
      <c r="S12" s="151"/>
      <c r="T12" s="150"/>
      <c r="U12" s="151"/>
      <c r="V12" s="151"/>
      <c r="W12" s="151"/>
      <c r="X12" s="130"/>
      <c r="Y12" s="130"/>
      <c r="Z12" s="130"/>
      <c r="AA12" s="130"/>
      <c r="AB12" s="9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  <c r="AO12" s="69"/>
      <c r="AP12" s="69"/>
      <c r="AQ12" s="69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</row>
    <row r="13" spans="1:60" s="132" customFormat="1" ht="45" x14ac:dyDescent="0.75">
      <c r="A13" s="16"/>
      <c r="B13" s="16"/>
      <c r="C13" s="161" t="s">
        <v>11</v>
      </c>
      <c r="D13" s="16"/>
      <c r="E13" s="16"/>
      <c r="F13" s="16"/>
      <c r="H13" s="152" t="s">
        <v>141</v>
      </c>
      <c r="I13" s="153"/>
      <c r="J13" s="153"/>
      <c r="K13" s="153"/>
      <c r="L13" s="153"/>
      <c r="M13" s="153"/>
      <c r="N13" s="150"/>
      <c r="O13" s="150"/>
      <c r="P13" s="150"/>
      <c r="Q13" s="154"/>
      <c r="R13" s="154"/>
      <c r="S13" s="154"/>
      <c r="T13" s="154"/>
      <c r="U13" s="154"/>
      <c r="V13" s="154"/>
      <c r="W13" s="154"/>
      <c r="X13" s="134"/>
      <c r="Y13" s="134"/>
      <c r="Z13" s="134"/>
      <c r="AA13" s="134"/>
      <c r="AB13" s="9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65" t="s">
        <v>203</v>
      </c>
      <c r="AN13" s="4"/>
      <c r="AO13" s="134"/>
      <c r="AP13" s="4"/>
      <c r="AQ13" s="4"/>
      <c r="AS13" s="1" t="s">
        <v>128</v>
      </c>
      <c r="AT13" s="135"/>
      <c r="AU13" s="135"/>
      <c r="AV13" s="135"/>
      <c r="AW13" s="135"/>
      <c r="AX13" s="135"/>
      <c r="AY13" s="135"/>
      <c r="AZ13" s="135"/>
      <c r="BA13" s="135"/>
    </row>
    <row r="14" spans="1:60" s="132" customFormat="1" ht="28.2" x14ac:dyDescent="0.5">
      <c r="A14" s="136"/>
      <c r="B14" s="136"/>
      <c r="C14" s="127" t="s">
        <v>123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4"/>
      <c r="O14" s="134"/>
      <c r="P14" s="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75"/>
      <c r="AC14" s="14"/>
      <c r="AD14" s="14"/>
      <c r="AE14" s="14"/>
      <c r="AF14" s="14"/>
      <c r="AG14" s="14"/>
      <c r="AH14" s="14"/>
      <c r="AI14" s="4"/>
      <c r="AJ14" s="4"/>
      <c r="AK14" s="14"/>
      <c r="AL14" s="14"/>
      <c r="AM14" s="127" t="s">
        <v>2</v>
      </c>
      <c r="AN14" s="4"/>
      <c r="AO14" s="11"/>
      <c r="AP14" s="4"/>
      <c r="AQ14" s="4"/>
      <c r="AR14" s="11" t="s">
        <v>3</v>
      </c>
      <c r="AS14" s="69"/>
      <c r="AT14" s="11"/>
      <c r="AU14" s="11"/>
      <c r="AV14" s="11"/>
      <c r="AW14" s="11"/>
      <c r="AX14" s="11"/>
      <c r="AY14" s="11"/>
      <c r="AZ14" s="11"/>
      <c r="BA14" s="11"/>
    </row>
    <row r="15" spans="1:60" s="132" customFormat="1" ht="28.2" x14ac:dyDescent="0.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4"/>
      <c r="O15" s="134"/>
      <c r="P15" s="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75"/>
      <c r="AC15" s="14"/>
      <c r="AD15" s="14"/>
      <c r="AE15" s="14"/>
      <c r="AF15" s="14"/>
      <c r="AG15" s="14"/>
      <c r="AH15" s="14"/>
      <c r="AI15" s="4"/>
      <c r="AJ15" s="4"/>
      <c r="AK15" s="14"/>
      <c r="AL15" s="14"/>
      <c r="AM15" s="127" t="s">
        <v>120</v>
      </c>
      <c r="AN15" s="4"/>
      <c r="AO15" s="11"/>
      <c r="AP15" s="4"/>
      <c r="AQ15" s="4"/>
      <c r="AR15" s="126"/>
      <c r="AS15" s="126" t="s">
        <v>121</v>
      </c>
      <c r="AT15" s="11"/>
      <c r="AU15" s="11"/>
      <c r="AV15" s="11"/>
      <c r="AW15" s="11"/>
      <c r="AX15" s="11"/>
      <c r="AY15" s="11"/>
      <c r="AZ15" s="11"/>
      <c r="BA15" s="11"/>
    </row>
    <row r="16" spans="1:60" s="132" customFormat="1" ht="28.2" x14ac:dyDescent="0.5">
      <c r="A16" s="4"/>
      <c r="B16" s="4"/>
      <c r="C16" s="137" t="s">
        <v>13</v>
      </c>
      <c r="D16" s="4"/>
      <c r="E16" s="4"/>
      <c r="F16" s="4"/>
      <c r="G16" s="4"/>
      <c r="H16" s="4"/>
      <c r="I16" s="4"/>
      <c r="J16" s="4"/>
      <c r="L16" s="4"/>
      <c r="M16" s="4"/>
      <c r="N16" s="134"/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137" t="s">
        <v>4</v>
      </c>
      <c r="AN16" s="138"/>
      <c r="AO16" s="11"/>
      <c r="AP16" s="138"/>
      <c r="AQ16" s="138"/>
      <c r="AR16" s="139" t="s">
        <v>5</v>
      </c>
      <c r="AS16" s="69"/>
      <c r="AT16" s="69"/>
      <c r="AU16" s="69"/>
      <c r="AV16" s="69"/>
      <c r="AW16" s="69"/>
      <c r="AX16" s="69"/>
      <c r="AY16" s="69"/>
      <c r="AZ16" s="69"/>
      <c r="BA16" s="69"/>
    </row>
    <row r="17" spans="1:53" s="132" customFormat="1" ht="28.2" x14ac:dyDescent="0.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2"/>
      <c r="N17" s="12"/>
      <c r="O17" s="138"/>
      <c r="P17" s="12"/>
      <c r="Q17" s="12"/>
      <c r="R17" s="12"/>
      <c r="S17" s="138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8"/>
      <c r="AJ17" s="138"/>
      <c r="AK17" s="12"/>
      <c r="AL17" s="12"/>
      <c r="AM17" s="137" t="s">
        <v>6</v>
      </c>
      <c r="AN17" s="4"/>
      <c r="AO17" s="14"/>
      <c r="AP17" s="139" t="s">
        <v>7</v>
      </c>
      <c r="AQ17" s="4"/>
      <c r="AR17" s="4"/>
      <c r="AS17" s="69"/>
      <c r="AT17" s="69"/>
      <c r="AU17" s="69"/>
      <c r="AV17" s="69"/>
      <c r="AW17" s="69"/>
      <c r="AX17" s="69"/>
      <c r="AY17" s="69"/>
      <c r="AZ17" s="69"/>
      <c r="BA17" s="140"/>
    </row>
    <row r="18" spans="1:53" s="132" customFormat="1" ht="28.2" x14ac:dyDescent="0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34"/>
      <c r="O18" s="11"/>
      <c r="P18" s="4"/>
      <c r="Q18" s="4"/>
      <c r="R18" s="4"/>
      <c r="S18" s="4"/>
      <c r="T18" s="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"/>
      <c r="AJ18" s="4"/>
      <c r="AK18" s="11"/>
      <c r="AL18" s="11"/>
      <c r="AM18" s="141" t="s">
        <v>8</v>
      </c>
      <c r="AN18" s="142"/>
      <c r="AO18" s="142"/>
      <c r="AP18" s="142"/>
      <c r="AQ18" s="143"/>
      <c r="AR18" s="143"/>
      <c r="AS18" s="69"/>
      <c r="AT18" s="69"/>
      <c r="AU18" s="69"/>
      <c r="AV18" s="69"/>
      <c r="AW18" s="69"/>
      <c r="AX18" s="69"/>
      <c r="AY18" s="69"/>
      <c r="AZ18" s="69"/>
      <c r="BA18" s="69"/>
    </row>
    <row r="19" spans="1:53" s="132" customFormat="1" ht="28.2" x14ac:dyDescent="0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1"/>
      <c r="N19" s="11"/>
      <c r="O19" s="11"/>
      <c r="P19" s="4"/>
      <c r="Q19" s="129"/>
      <c r="R19" s="12"/>
      <c r="S19" s="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"/>
      <c r="AJ19" s="4"/>
      <c r="AK19" s="11"/>
      <c r="AL19" s="11"/>
      <c r="AM19" s="14"/>
      <c r="AN19" s="4"/>
      <c r="AO19" s="4"/>
      <c r="AP19" s="4"/>
      <c r="AQ19" s="114"/>
      <c r="AR19" s="139" t="s">
        <v>10</v>
      </c>
      <c r="AS19" s="114"/>
      <c r="AT19" s="69"/>
      <c r="AU19" s="69"/>
      <c r="AV19" s="69"/>
      <c r="AW19" s="69"/>
      <c r="AX19" s="69"/>
      <c r="AY19" s="69"/>
      <c r="AZ19" s="69"/>
      <c r="BA19" s="69"/>
    </row>
    <row r="20" spans="1:53" s="132" customFormat="1" ht="28.2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4"/>
      <c r="O20" s="14"/>
      <c r="P20" s="4"/>
      <c r="Q20" s="133"/>
      <c r="R20" s="13"/>
      <c r="S20" s="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4"/>
      <c r="AJ20" s="14"/>
      <c r="AK20" s="14"/>
      <c r="AL20" s="14"/>
      <c r="AM20" s="137" t="s">
        <v>12</v>
      </c>
      <c r="AN20" s="4"/>
      <c r="AO20" s="4"/>
      <c r="AP20" s="4"/>
      <c r="AQ20" s="144"/>
      <c r="AR20" s="69"/>
      <c r="AS20" s="144"/>
      <c r="AT20" s="114"/>
      <c r="AU20" s="114"/>
      <c r="AV20" s="114"/>
      <c r="AW20" s="114"/>
      <c r="AX20" s="114"/>
      <c r="AY20" s="114"/>
      <c r="AZ20" s="114"/>
      <c r="BA20" s="69"/>
    </row>
    <row r="21" spans="1:53" s="132" customFormat="1" ht="45" customHeight="1" x14ac:dyDescent="0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4"/>
      <c r="O21" s="14"/>
      <c r="P21" s="4"/>
      <c r="Q21" s="4"/>
      <c r="R21" s="4"/>
      <c r="S21" s="4"/>
      <c r="T21" s="133"/>
      <c r="U21" s="13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4"/>
      <c r="AJ21" s="14"/>
      <c r="AK21" s="14"/>
      <c r="AL21" s="14"/>
      <c r="AM21" s="168" t="s">
        <v>122</v>
      </c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69"/>
    </row>
    <row r="22" spans="1:53" s="132" customFormat="1" ht="45" customHeight="1" x14ac:dyDescent="0.5">
      <c r="A22" s="4"/>
      <c r="B22" s="145"/>
      <c r="C22" s="145"/>
      <c r="D22" s="4"/>
      <c r="E22" s="16"/>
      <c r="F22" s="16"/>
      <c r="G22" s="16"/>
      <c r="H22" s="16"/>
      <c r="I22" s="16"/>
      <c r="J22" s="16"/>
      <c r="K22" s="16"/>
      <c r="L22" s="16"/>
      <c r="M22" s="16"/>
      <c r="N22" s="4"/>
      <c r="O22" s="4"/>
      <c r="P22" s="4"/>
      <c r="Q22" s="4"/>
      <c r="R22" s="4"/>
      <c r="S22" s="4"/>
      <c r="T22" s="133"/>
      <c r="U22" s="4"/>
      <c r="V22" s="16"/>
      <c r="W22" s="16"/>
      <c r="X22" s="16"/>
      <c r="Y22" s="16"/>
      <c r="Z22" s="16"/>
      <c r="AA22" s="145"/>
      <c r="AB22" s="145"/>
      <c r="AC22" s="145"/>
      <c r="AD22" s="145"/>
      <c r="AE22" s="145"/>
      <c r="AF22" s="145"/>
      <c r="AG22" s="145"/>
      <c r="AH22" s="145"/>
      <c r="AI22" s="4"/>
      <c r="AJ22" s="4"/>
      <c r="AK22" s="11"/>
      <c r="AL22" s="11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69"/>
    </row>
    <row r="23" spans="1:53" s="132" customFormat="1" ht="45" customHeight="1" x14ac:dyDescent="0.5">
      <c r="A23" s="4"/>
      <c r="B23" s="145"/>
      <c r="C23" s="145"/>
      <c r="D23" s="4"/>
      <c r="E23" s="16"/>
      <c r="F23" s="16"/>
      <c r="G23" s="16"/>
      <c r="H23" s="16"/>
      <c r="I23" s="16"/>
      <c r="J23" s="16"/>
      <c r="K23" s="16"/>
      <c r="L23" s="16"/>
      <c r="M23" s="16"/>
      <c r="N23" s="4"/>
      <c r="O23" s="4"/>
      <c r="P23" s="4"/>
      <c r="Q23" s="4"/>
      <c r="R23" s="4"/>
      <c r="S23" s="4"/>
      <c r="T23" s="133"/>
      <c r="U23" s="4"/>
      <c r="V23" s="16"/>
      <c r="W23" s="16"/>
      <c r="X23" s="16"/>
      <c r="Y23" s="16"/>
      <c r="Z23" s="16"/>
      <c r="AA23" s="145"/>
      <c r="AB23" s="145"/>
      <c r="AC23" s="145"/>
      <c r="AD23" s="145"/>
      <c r="AE23" s="145"/>
      <c r="AF23" s="145"/>
      <c r="AG23" s="145"/>
      <c r="AH23" s="145"/>
      <c r="AI23" s="4"/>
      <c r="AJ23" s="4"/>
      <c r="AK23" s="11"/>
      <c r="AL23" s="11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69"/>
    </row>
    <row r="24" spans="1:53" s="132" customFormat="1" ht="45" customHeight="1" x14ac:dyDescent="0.5">
      <c r="A24" s="4"/>
      <c r="B24" s="4"/>
      <c r="C24" s="4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"/>
      <c r="O24" s="4"/>
      <c r="P24" s="4"/>
      <c r="Q24" s="4"/>
      <c r="R24" s="4"/>
      <c r="S24" s="4"/>
      <c r="T24" s="146"/>
      <c r="U24" s="18"/>
      <c r="V24" s="17"/>
      <c r="W24" s="17"/>
      <c r="X24" s="17"/>
      <c r="Y24" s="17"/>
      <c r="Z24" s="17"/>
      <c r="AA24" s="4"/>
      <c r="AB24" s="4"/>
      <c r="AC24" s="4"/>
      <c r="AD24" s="4"/>
      <c r="AE24" s="4"/>
      <c r="AF24" s="4"/>
      <c r="AG24" s="4"/>
      <c r="AH24" s="4"/>
      <c r="AI24" s="4"/>
      <c r="AJ24" s="17"/>
      <c r="AK24" s="17"/>
      <c r="AL24" s="17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4"/>
    </row>
    <row r="25" spans="1:53" s="132" customFormat="1" ht="45" customHeight="1" x14ac:dyDescent="0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8"/>
      <c r="T25" s="18"/>
      <c r="U25" s="18"/>
      <c r="V25" s="18"/>
      <c r="W25" s="18"/>
      <c r="X25" s="18"/>
      <c r="Y25" s="18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4"/>
    </row>
    <row r="26" spans="1:53" ht="22.8" x14ac:dyDescent="0.25">
      <c r="A26" s="19" t="s">
        <v>14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ht="21.75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30.9" customHeight="1" thickBot="1" x14ac:dyDescent="0.3">
      <c r="A28" s="451" t="s">
        <v>15</v>
      </c>
      <c r="B28" s="450" t="s">
        <v>16</v>
      </c>
      <c r="C28" s="450"/>
      <c r="D28" s="450"/>
      <c r="E28" s="450"/>
      <c r="F28" s="450" t="s">
        <v>17</v>
      </c>
      <c r="G28" s="450"/>
      <c r="H28" s="450"/>
      <c r="I28" s="450"/>
      <c r="J28" s="450" t="s">
        <v>18</v>
      </c>
      <c r="K28" s="450"/>
      <c r="L28" s="450"/>
      <c r="M28" s="450"/>
      <c r="N28" s="450"/>
      <c r="O28" s="450" t="s">
        <v>19</v>
      </c>
      <c r="P28" s="450"/>
      <c r="Q28" s="450"/>
      <c r="R28" s="450"/>
      <c r="S28" s="450" t="s">
        <v>20</v>
      </c>
      <c r="T28" s="450"/>
      <c r="U28" s="450"/>
      <c r="V28" s="450"/>
      <c r="W28" s="450"/>
      <c r="X28" s="450" t="s">
        <v>21</v>
      </c>
      <c r="Y28" s="450"/>
      <c r="Z28" s="450"/>
      <c r="AA28" s="450"/>
      <c r="AB28" s="450" t="s">
        <v>22</v>
      </c>
      <c r="AC28" s="450"/>
      <c r="AD28" s="450"/>
      <c r="AE28" s="450"/>
      <c r="AF28" s="450" t="s">
        <v>23</v>
      </c>
      <c r="AG28" s="450"/>
      <c r="AH28" s="450"/>
      <c r="AI28" s="450"/>
      <c r="AJ28" s="450" t="s">
        <v>24</v>
      </c>
      <c r="AK28" s="450"/>
      <c r="AL28" s="450"/>
      <c r="AM28" s="450"/>
      <c r="AN28" s="450"/>
      <c r="AO28" s="450" t="s">
        <v>25</v>
      </c>
      <c r="AP28" s="450"/>
      <c r="AQ28" s="450"/>
      <c r="AR28" s="450"/>
      <c r="AS28" s="450" t="s">
        <v>26</v>
      </c>
      <c r="AT28" s="450"/>
      <c r="AU28" s="450"/>
      <c r="AV28" s="450"/>
      <c r="AW28" s="450"/>
      <c r="AX28" s="447" t="s">
        <v>27</v>
      </c>
      <c r="AY28" s="447"/>
      <c r="AZ28" s="447"/>
      <c r="BA28" s="447"/>
    </row>
    <row r="29" spans="1:53" ht="30.9" customHeight="1" thickBot="1" x14ac:dyDescent="0.3">
      <c r="A29" s="451"/>
      <c r="B29" s="20">
        <v>1</v>
      </c>
      <c r="C29" s="20">
        <v>2</v>
      </c>
      <c r="D29" s="20">
        <v>3</v>
      </c>
      <c r="E29" s="20">
        <v>4</v>
      </c>
      <c r="F29" s="20">
        <v>5</v>
      </c>
      <c r="G29" s="20">
        <v>6</v>
      </c>
      <c r="H29" s="20">
        <v>7</v>
      </c>
      <c r="I29" s="20">
        <v>8</v>
      </c>
      <c r="J29" s="20">
        <v>9</v>
      </c>
      <c r="K29" s="20">
        <v>10</v>
      </c>
      <c r="L29" s="20">
        <v>11</v>
      </c>
      <c r="M29" s="20">
        <v>12</v>
      </c>
      <c r="N29" s="20">
        <v>13</v>
      </c>
      <c r="O29" s="20">
        <v>14</v>
      </c>
      <c r="P29" s="20">
        <v>15</v>
      </c>
      <c r="Q29" s="20">
        <v>16</v>
      </c>
      <c r="R29" s="20">
        <v>17</v>
      </c>
      <c r="S29" s="20">
        <v>18</v>
      </c>
      <c r="T29" s="20">
        <v>19</v>
      </c>
      <c r="U29" s="20">
        <v>20</v>
      </c>
      <c r="V29" s="20">
        <v>21</v>
      </c>
      <c r="W29" s="20">
        <v>22</v>
      </c>
      <c r="X29" s="20">
        <v>23</v>
      </c>
      <c r="Y29" s="20">
        <v>24</v>
      </c>
      <c r="Z29" s="20">
        <v>25</v>
      </c>
      <c r="AA29" s="20">
        <v>26</v>
      </c>
      <c r="AB29" s="20">
        <v>27</v>
      </c>
      <c r="AC29" s="20">
        <v>28</v>
      </c>
      <c r="AD29" s="20">
        <v>29</v>
      </c>
      <c r="AE29" s="20">
        <v>30</v>
      </c>
      <c r="AF29" s="20">
        <v>31</v>
      </c>
      <c r="AG29" s="20">
        <v>32</v>
      </c>
      <c r="AH29" s="20">
        <v>33</v>
      </c>
      <c r="AI29" s="20">
        <v>34</v>
      </c>
      <c r="AJ29" s="20">
        <v>35</v>
      </c>
      <c r="AK29" s="20">
        <v>36</v>
      </c>
      <c r="AL29" s="20">
        <v>37</v>
      </c>
      <c r="AM29" s="20">
        <v>38</v>
      </c>
      <c r="AN29" s="20">
        <v>39</v>
      </c>
      <c r="AO29" s="20">
        <v>40</v>
      </c>
      <c r="AP29" s="20">
        <v>41</v>
      </c>
      <c r="AQ29" s="20">
        <v>42</v>
      </c>
      <c r="AR29" s="20">
        <v>43</v>
      </c>
      <c r="AS29" s="20">
        <v>44</v>
      </c>
      <c r="AT29" s="20">
        <v>45</v>
      </c>
      <c r="AU29" s="20">
        <v>46</v>
      </c>
      <c r="AV29" s="20">
        <v>47</v>
      </c>
      <c r="AW29" s="20">
        <v>48</v>
      </c>
      <c r="AX29" s="20">
        <v>49</v>
      </c>
      <c r="AY29" s="20">
        <v>50</v>
      </c>
      <c r="AZ29" s="20">
        <v>51</v>
      </c>
      <c r="BA29" s="21">
        <v>52</v>
      </c>
    </row>
    <row r="30" spans="1:53" ht="21" x14ac:dyDescent="0.25">
      <c r="A30" s="22" t="s">
        <v>28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 t="s">
        <v>30</v>
      </c>
      <c r="R30" s="23" t="s">
        <v>30</v>
      </c>
      <c r="S30" s="23" t="s">
        <v>30</v>
      </c>
      <c r="T30" s="23" t="s">
        <v>125</v>
      </c>
      <c r="U30" s="23" t="s">
        <v>125</v>
      </c>
      <c r="V30" s="23" t="s">
        <v>125</v>
      </c>
      <c r="W30" s="23" t="s">
        <v>29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 t="s">
        <v>30</v>
      </c>
      <c r="AR30" s="23" t="s">
        <v>30</v>
      </c>
      <c r="AS30" s="23" t="s">
        <v>30</v>
      </c>
      <c r="AT30" s="23" t="s">
        <v>29</v>
      </c>
      <c r="AU30" s="23" t="s">
        <v>29</v>
      </c>
      <c r="AV30" s="23" t="s">
        <v>29</v>
      </c>
      <c r="AW30" s="23" t="s">
        <v>29</v>
      </c>
      <c r="AX30" s="23" t="s">
        <v>29</v>
      </c>
      <c r="AY30" s="23" t="s">
        <v>29</v>
      </c>
      <c r="AZ30" s="23" t="s">
        <v>29</v>
      </c>
      <c r="BA30" s="24" t="s">
        <v>29</v>
      </c>
    </row>
    <row r="31" spans="1:53" ht="21" x14ac:dyDescent="0.25">
      <c r="A31" s="25" t="s">
        <v>31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 t="s">
        <v>103</v>
      </c>
      <c r="P31" s="26" t="s">
        <v>103</v>
      </c>
      <c r="Q31" s="26" t="s">
        <v>30</v>
      </c>
      <c r="R31" s="26" t="s">
        <v>30</v>
      </c>
      <c r="S31" s="26" t="s">
        <v>30</v>
      </c>
      <c r="T31" s="26" t="s">
        <v>125</v>
      </c>
      <c r="U31" s="26" t="s">
        <v>125</v>
      </c>
      <c r="V31" s="26" t="s">
        <v>125</v>
      </c>
      <c r="W31" s="26" t="s">
        <v>29</v>
      </c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 t="s">
        <v>30</v>
      </c>
      <c r="AR31" s="26" t="s">
        <v>30</v>
      </c>
      <c r="AS31" s="26" t="s">
        <v>30</v>
      </c>
      <c r="AT31" s="26" t="s">
        <v>29</v>
      </c>
      <c r="AU31" s="26" t="s">
        <v>29</v>
      </c>
      <c r="AV31" s="26" t="s">
        <v>29</v>
      </c>
      <c r="AW31" s="26" t="s">
        <v>29</v>
      </c>
      <c r="AX31" s="26" t="s">
        <v>29</v>
      </c>
      <c r="AY31" s="26" t="s">
        <v>29</v>
      </c>
      <c r="AZ31" s="26" t="s">
        <v>29</v>
      </c>
      <c r="BA31" s="27" t="s">
        <v>29</v>
      </c>
    </row>
    <row r="32" spans="1:53" ht="21" x14ac:dyDescent="0.25">
      <c r="A32" s="25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 t="s">
        <v>30</v>
      </c>
      <c r="R32" s="26" t="s">
        <v>30</v>
      </c>
      <c r="S32" s="26" t="s">
        <v>30</v>
      </c>
      <c r="T32" s="26" t="s">
        <v>125</v>
      </c>
      <c r="U32" s="26" t="s">
        <v>125</v>
      </c>
      <c r="V32" s="26" t="s">
        <v>125</v>
      </c>
      <c r="W32" s="26" t="s">
        <v>29</v>
      </c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 t="s">
        <v>30</v>
      </c>
      <c r="AR32" s="26" t="s">
        <v>30</v>
      </c>
      <c r="AS32" s="26" t="s">
        <v>30</v>
      </c>
      <c r="AT32" s="26" t="s">
        <v>29</v>
      </c>
      <c r="AU32" s="26" t="s">
        <v>29</v>
      </c>
      <c r="AV32" s="26" t="s">
        <v>29</v>
      </c>
      <c r="AW32" s="26" t="s">
        <v>29</v>
      </c>
      <c r="AX32" s="26" t="s">
        <v>29</v>
      </c>
      <c r="AY32" s="26" t="s">
        <v>29</v>
      </c>
      <c r="AZ32" s="26" t="s">
        <v>29</v>
      </c>
      <c r="BA32" s="27" t="s">
        <v>29</v>
      </c>
    </row>
    <row r="33" spans="1:53" ht="21.6" thickBot="1" x14ac:dyDescent="0.3">
      <c r="A33" s="28" t="s">
        <v>33</v>
      </c>
      <c r="B33" s="29"/>
      <c r="C33" s="29"/>
      <c r="D33" s="29"/>
      <c r="E33" s="29"/>
      <c r="F33" s="29"/>
      <c r="G33" s="29"/>
      <c r="H33" s="29"/>
      <c r="I33" s="29"/>
      <c r="J33" s="29"/>
      <c r="K33" s="29" t="s">
        <v>103</v>
      </c>
      <c r="L33" s="29" t="s">
        <v>103</v>
      </c>
      <c r="M33" s="29" t="s">
        <v>103</v>
      </c>
      <c r="N33" s="29" t="s">
        <v>103</v>
      </c>
      <c r="O33" s="29" t="s">
        <v>103</v>
      </c>
      <c r="P33" s="29" t="s">
        <v>103</v>
      </c>
      <c r="Q33" s="29" t="s">
        <v>30</v>
      </c>
      <c r="R33" s="29" t="s">
        <v>30</v>
      </c>
      <c r="S33" s="29" t="s">
        <v>30</v>
      </c>
      <c r="T33" s="29" t="s">
        <v>125</v>
      </c>
      <c r="U33" s="29" t="s">
        <v>125</v>
      </c>
      <c r="V33" s="29" t="s">
        <v>125</v>
      </c>
      <c r="W33" s="29" t="s">
        <v>29</v>
      </c>
      <c r="X33" s="29" t="s">
        <v>103</v>
      </c>
      <c r="Y33" s="29" t="s">
        <v>103</v>
      </c>
      <c r="Z33" s="29" t="s">
        <v>103</v>
      </c>
      <c r="AA33" s="29" t="s">
        <v>103</v>
      </c>
      <c r="AB33" s="29" t="s">
        <v>103</v>
      </c>
      <c r="AC33" s="29" t="s">
        <v>103</v>
      </c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 t="s">
        <v>30</v>
      </c>
      <c r="AQ33" s="29" t="s">
        <v>30</v>
      </c>
      <c r="AR33" s="29" t="s">
        <v>109</v>
      </c>
      <c r="AS33" s="29" t="s">
        <v>109</v>
      </c>
      <c r="AT33" s="29"/>
      <c r="AU33" s="29"/>
      <c r="AV33" s="29"/>
      <c r="AW33" s="29"/>
      <c r="AX33" s="29"/>
      <c r="AY33" s="29"/>
      <c r="AZ33" s="29"/>
      <c r="BA33" s="30"/>
    </row>
    <row r="34" spans="1:53" ht="21" x14ac:dyDescent="0.2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spans="1:53" ht="22.8" x14ac:dyDescent="0.4">
      <c r="A35" s="448" t="s">
        <v>34</v>
      </c>
      <c r="B35" s="448"/>
      <c r="C35" s="448"/>
      <c r="D35" s="448"/>
      <c r="E35" s="448"/>
      <c r="F35" s="33"/>
      <c r="G35" s="34"/>
      <c r="H35" s="35" t="s">
        <v>35</v>
      </c>
      <c r="I35" s="448" t="s">
        <v>36</v>
      </c>
      <c r="J35" s="448"/>
      <c r="K35" s="448"/>
      <c r="L35" s="448"/>
      <c r="M35" s="448"/>
      <c r="N35" s="36"/>
      <c r="O35" s="26" t="s">
        <v>30</v>
      </c>
      <c r="P35" s="37" t="s">
        <v>35</v>
      </c>
      <c r="Q35" s="36" t="s">
        <v>37</v>
      </c>
      <c r="R35" s="33"/>
      <c r="S35" s="36"/>
      <c r="T35" s="36"/>
      <c r="U35" s="36"/>
      <c r="V35" s="26" t="s">
        <v>38</v>
      </c>
      <c r="W35" s="37" t="s">
        <v>35</v>
      </c>
      <c r="X35" s="36" t="s">
        <v>39</v>
      </c>
      <c r="Y35" s="33"/>
      <c r="Z35" s="33"/>
      <c r="AA35" s="26" t="s">
        <v>29</v>
      </c>
      <c r="AB35" s="37" t="s">
        <v>35</v>
      </c>
      <c r="AC35" s="36" t="s">
        <v>40</v>
      </c>
      <c r="AD35" s="33"/>
      <c r="AE35" s="33"/>
      <c r="AF35" s="33"/>
      <c r="AG35" s="26" t="s">
        <v>109</v>
      </c>
      <c r="AH35" s="37" t="s">
        <v>35</v>
      </c>
      <c r="AI35" s="36" t="s">
        <v>41</v>
      </c>
      <c r="AJ35" s="33"/>
      <c r="AK35" s="33"/>
      <c r="AL35" s="33"/>
      <c r="AM35" s="33"/>
      <c r="AN35" s="37"/>
      <c r="AO35" s="33"/>
      <c r="AP35" s="33"/>
      <c r="AQ35" s="26" t="s">
        <v>110</v>
      </c>
      <c r="AR35" s="38" t="s">
        <v>35</v>
      </c>
      <c r="AS35" s="36" t="s">
        <v>111</v>
      </c>
      <c r="AT35" s="33"/>
      <c r="AU35" s="33"/>
      <c r="AV35" s="33"/>
      <c r="AW35" s="36"/>
      <c r="AX35" s="36"/>
      <c r="AY35" s="36"/>
      <c r="AZ35" s="36"/>
      <c r="BA35" s="36"/>
    </row>
    <row r="36" spans="1:53" ht="17.39999999999999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23.4" thickBot="1" x14ac:dyDescent="0.3">
      <c r="A37" s="449" t="s">
        <v>42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  <c r="Z37" s="15"/>
      <c r="AA37" s="2"/>
      <c r="AB37" s="449" t="s">
        <v>43</v>
      </c>
      <c r="AC37" s="449"/>
      <c r="AD37" s="449"/>
      <c r="AE37" s="449"/>
      <c r="AF37" s="449"/>
      <c r="AG37" s="449"/>
      <c r="AH37" s="449"/>
      <c r="AI37" s="449"/>
      <c r="AJ37" s="449"/>
      <c r="AK37" s="449"/>
      <c r="AL37" s="449"/>
      <c r="AM37" s="2"/>
      <c r="AN37" s="2"/>
      <c r="AO37" s="449" t="s">
        <v>44</v>
      </c>
      <c r="AP37" s="449"/>
      <c r="AQ37" s="449"/>
      <c r="AR37" s="449"/>
      <c r="AS37" s="449"/>
      <c r="AT37" s="449"/>
      <c r="AU37" s="449"/>
      <c r="AV37" s="449"/>
      <c r="AW37" s="449"/>
      <c r="AX37" s="449"/>
      <c r="AY37" s="449"/>
      <c r="AZ37" s="449"/>
      <c r="BA37" s="449"/>
    </row>
    <row r="38" spans="1:53" ht="99" customHeight="1" x14ac:dyDescent="0.25">
      <c r="A38" s="439" t="s">
        <v>15</v>
      </c>
      <c r="B38" s="439"/>
      <c r="C38" s="436" t="s">
        <v>45</v>
      </c>
      <c r="D38" s="436"/>
      <c r="E38" s="436"/>
      <c r="F38" s="436"/>
      <c r="G38" s="436" t="s">
        <v>46</v>
      </c>
      <c r="H38" s="436"/>
      <c r="I38" s="436"/>
      <c r="J38" s="436"/>
      <c r="K38" s="436" t="s">
        <v>47</v>
      </c>
      <c r="L38" s="436"/>
      <c r="M38" s="436"/>
      <c r="N38" s="436"/>
      <c r="O38" s="436" t="s">
        <v>108</v>
      </c>
      <c r="P38" s="436"/>
      <c r="Q38" s="436"/>
      <c r="R38" s="436" t="s">
        <v>48</v>
      </c>
      <c r="S38" s="436"/>
      <c r="T38" s="436"/>
      <c r="U38" s="436" t="s">
        <v>49</v>
      </c>
      <c r="V38" s="436"/>
      <c r="W38" s="436"/>
      <c r="X38" s="437" t="s">
        <v>50</v>
      </c>
      <c r="Y38" s="437"/>
      <c r="Z38" s="39"/>
      <c r="AA38" s="438" t="s">
        <v>51</v>
      </c>
      <c r="AB38" s="438"/>
      <c r="AC38" s="438"/>
      <c r="AD38" s="438"/>
      <c r="AE38" s="438"/>
      <c r="AF38" s="438"/>
      <c r="AG38" s="438"/>
      <c r="AH38" s="438"/>
      <c r="AI38" s="436" t="s">
        <v>52</v>
      </c>
      <c r="AJ38" s="436"/>
      <c r="AK38" s="437" t="s">
        <v>53</v>
      </c>
      <c r="AL38" s="437"/>
      <c r="AM38" s="40"/>
      <c r="AN38" s="438" t="s">
        <v>98</v>
      </c>
      <c r="AO38" s="438"/>
      <c r="AP38" s="438"/>
      <c r="AQ38" s="438"/>
      <c r="AR38" s="438"/>
      <c r="AS38" s="438"/>
      <c r="AT38" s="438"/>
      <c r="AU38" s="438"/>
      <c r="AV38" s="436" t="s">
        <v>52</v>
      </c>
      <c r="AW38" s="436"/>
      <c r="AX38" s="436"/>
      <c r="AY38" s="436"/>
      <c r="AZ38" s="437" t="s">
        <v>54</v>
      </c>
      <c r="BA38" s="437"/>
    </row>
    <row r="39" spans="1:53" ht="30.9" customHeight="1" x14ac:dyDescent="0.25">
      <c r="A39" s="427" t="s">
        <v>55</v>
      </c>
      <c r="B39" s="427"/>
      <c r="C39" s="422">
        <f>COUNTIF(B30:BA30,"")</f>
        <v>34</v>
      </c>
      <c r="D39" s="422"/>
      <c r="E39" s="422"/>
      <c r="F39" s="422"/>
      <c r="G39" s="422">
        <f>COUNTIF(B30:BA30,"С")</f>
        <v>6</v>
      </c>
      <c r="H39" s="422"/>
      <c r="I39" s="422"/>
      <c r="J39" s="422"/>
      <c r="K39" s="422">
        <f>COUNTIF(B30:BA30,"П")</f>
        <v>0</v>
      </c>
      <c r="L39" s="422"/>
      <c r="M39" s="422"/>
      <c r="N39" s="422"/>
      <c r="O39" s="422"/>
      <c r="P39" s="422"/>
      <c r="Q39" s="422"/>
      <c r="R39" s="422"/>
      <c r="S39" s="422"/>
      <c r="T39" s="422"/>
      <c r="U39" s="422">
        <f>COUNTIF(B30:BA30,"К")</f>
        <v>12</v>
      </c>
      <c r="V39" s="422"/>
      <c r="W39" s="422"/>
      <c r="X39" s="423">
        <f>SUM(C39:W39)</f>
        <v>52</v>
      </c>
      <c r="Y39" s="423"/>
      <c r="Z39" s="2"/>
      <c r="AA39" s="428" t="s">
        <v>100</v>
      </c>
      <c r="AB39" s="429"/>
      <c r="AC39" s="429"/>
      <c r="AD39" s="429"/>
      <c r="AE39" s="429"/>
      <c r="AF39" s="429"/>
      <c r="AG39" s="429"/>
      <c r="AH39" s="430"/>
      <c r="AI39" s="422">
        <v>3</v>
      </c>
      <c r="AJ39" s="422"/>
      <c r="AK39" s="422">
        <v>2</v>
      </c>
      <c r="AL39" s="423"/>
      <c r="AM39" s="6"/>
      <c r="AN39" s="440"/>
      <c r="AO39" s="441"/>
      <c r="AP39" s="441"/>
      <c r="AQ39" s="441"/>
      <c r="AR39" s="441"/>
      <c r="AS39" s="441"/>
      <c r="AT39" s="441"/>
      <c r="AU39" s="442"/>
      <c r="AV39" s="443">
        <v>8</v>
      </c>
      <c r="AW39" s="444"/>
      <c r="AX39" s="444"/>
      <c r="AY39" s="445"/>
      <c r="AZ39" s="443">
        <v>1</v>
      </c>
      <c r="BA39" s="446"/>
    </row>
    <row r="40" spans="1:53" ht="30.9" customHeight="1" thickBot="1" x14ac:dyDescent="0.3">
      <c r="A40" s="427" t="s">
        <v>56</v>
      </c>
      <c r="B40" s="427"/>
      <c r="C40" s="422">
        <f>COUNTIF(B31:BA31,"")</f>
        <v>32</v>
      </c>
      <c r="D40" s="422"/>
      <c r="E40" s="422"/>
      <c r="F40" s="422"/>
      <c r="G40" s="422">
        <v>6</v>
      </c>
      <c r="H40" s="422"/>
      <c r="I40" s="422"/>
      <c r="J40" s="422"/>
      <c r="K40" s="422">
        <f>COUNTIF(B31:BA31,"П")</f>
        <v>2</v>
      </c>
      <c r="L40" s="422"/>
      <c r="M40" s="422"/>
      <c r="N40" s="422"/>
      <c r="O40" s="422"/>
      <c r="P40" s="422"/>
      <c r="Q40" s="422"/>
      <c r="R40" s="422"/>
      <c r="S40" s="422"/>
      <c r="T40" s="422"/>
      <c r="U40" s="422">
        <f>COUNTIF(B31:BA31,"К")</f>
        <v>12</v>
      </c>
      <c r="V40" s="422"/>
      <c r="W40" s="422"/>
      <c r="X40" s="423">
        <f>SUM(C40:W40)</f>
        <v>52</v>
      </c>
      <c r="Y40" s="423"/>
      <c r="Z40" s="2"/>
      <c r="AA40" s="428" t="s">
        <v>101</v>
      </c>
      <c r="AB40" s="429"/>
      <c r="AC40" s="429"/>
      <c r="AD40" s="429"/>
      <c r="AE40" s="429"/>
      <c r="AF40" s="429"/>
      <c r="AG40" s="429"/>
      <c r="AH40" s="430"/>
      <c r="AI40" s="434">
        <v>7</v>
      </c>
      <c r="AJ40" s="434"/>
      <c r="AK40" s="434">
        <v>6</v>
      </c>
      <c r="AL40" s="435"/>
      <c r="AM40" s="41"/>
      <c r="AN40" s="401"/>
      <c r="AO40" s="402"/>
      <c r="AP40" s="402"/>
      <c r="AQ40" s="402"/>
      <c r="AR40" s="402"/>
      <c r="AS40" s="402"/>
      <c r="AT40" s="402"/>
      <c r="AU40" s="403"/>
      <c r="AV40" s="404">
        <v>8</v>
      </c>
      <c r="AW40" s="405"/>
      <c r="AX40" s="405"/>
      <c r="AY40" s="406"/>
      <c r="AZ40" s="404">
        <v>1</v>
      </c>
      <c r="BA40" s="407"/>
    </row>
    <row r="41" spans="1:53" ht="30.9" customHeight="1" thickBot="1" x14ac:dyDescent="0.3">
      <c r="A41" s="427" t="s">
        <v>57</v>
      </c>
      <c r="B41" s="427"/>
      <c r="C41" s="422">
        <f>COUNTIF(B32:BA32,"")</f>
        <v>34</v>
      </c>
      <c r="D41" s="422"/>
      <c r="E41" s="422"/>
      <c r="F41" s="422"/>
      <c r="G41" s="422">
        <f>COUNTIF(B32:BA32,"С")</f>
        <v>6</v>
      </c>
      <c r="H41" s="422"/>
      <c r="I41" s="422"/>
      <c r="J41" s="422"/>
      <c r="K41" s="422">
        <f>COUNTIF(B32:BA32,"П")</f>
        <v>0</v>
      </c>
      <c r="L41" s="422"/>
      <c r="M41" s="422"/>
      <c r="N41" s="422"/>
      <c r="O41" s="422"/>
      <c r="P41" s="422"/>
      <c r="Q41" s="422"/>
      <c r="R41" s="422"/>
      <c r="S41" s="422"/>
      <c r="T41" s="422"/>
      <c r="U41" s="422">
        <f>COUNTIF(B32:BA32,"К")</f>
        <v>12</v>
      </c>
      <c r="V41" s="422"/>
      <c r="W41" s="422"/>
      <c r="X41" s="423">
        <f>SUM(C41:W41)</f>
        <v>52</v>
      </c>
      <c r="Y41" s="423"/>
      <c r="Z41" s="2"/>
      <c r="AA41" s="424" t="s">
        <v>102</v>
      </c>
      <c r="AB41" s="425"/>
      <c r="AC41" s="425"/>
      <c r="AD41" s="425"/>
      <c r="AE41" s="425"/>
      <c r="AF41" s="425"/>
      <c r="AG41" s="425"/>
      <c r="AH41" s="426"/>
      <c r="AI41" s="421">
        <v>8</v>
      </c>
      <c r="AJ41" s="421"/>
      <c r="AK41" s="421">
        <v>8</v>
      </c>
      <c r="AL41" s="409"/>
      <c r="AM41" s="6"/>
      <c r="AN41" s="414"/>
      <c r="AO41" s="414"/>
      <c r="AP41" s="414"/>
      <c r="AQ41" s="414"/>
      <c r="AR41" s="414"/>
      <c r="AS41" s="414"/>
      <c r="AT41" s="414"/>
      <c r="AU41" s="414"/>
      <c r="AV41" s="417"/>
      <c r="AW41" s="417"/>
      <c r="AX41" s="417"/>
      <c r="AY41" s="417"/>
      <c r="AZ41" s="417"/>
      <c r="BA41" s="417"/>
    </row>
    <row r="42" spans="1:53" ht="30.9" customHeight="1" thickBot="1" x14ac:dyDescent="0.3">
      <c r="A42" s="420" t="s">
        <v>33</v>
      </c>
      <c r="B42" s="420"/>
      <c r="C42" s="421">
        <f>COUNTIF(B33:AR33,"")</f>
        <v>21</v>
      </c>
      <c r="D42" s="421"/>
      <c r="E42" s="421"/>
      <c r="F42" s="421"/>
      <c r="G42" s="421">
        <f>COUNTIF(B33:BA33,"С")</f>
        <v>5</v>
      </c>
      <c r="H42" s="421"/>
      <c r="I42" s="421"/>
      <c r="J42" s="421"/>
      <c r="K42" s="421">
        <f>COUNTIF(B33:BA33,"П")</f>
        <v>12</v>
      </c>
      <c r="L42" s="421"/>
      <c r="M42" s="421"/>
      <c r="N42" s="421"/>
      <c r="O42" s="421">
        <v>2</v>
      </c>
      <c r="P42" s="421"/>
      <c r="Q42" s="421"/>
      <c r="R42" s="421">
        <f>COUNTIF(B33:BA33,"ДП")</f>
        <v>0</v>
      </c>
      <c r="S42" s="421"/>
      <c r="T42" s="421"/>
      <c r="U42" s="421">
        <f>COUNTIF(B33:BA33,"К")</f>
        <v>4</v>
      </c>
      <c r="V42" s="421"/>
      <c r="W42" s="421"/>
      <c r="X42" s="409">
        <f>SUM(C42:W42)</f>
        <v>44</v>
      </c>
      <c r="Y42" s="409"/>
      <c r="Z42" s="2"/>
      <c r="AA42" s="410"/>
      <c r="AB42" s="410"/>
      <c r="AC42" s="410"/>
      <c r="AD42" s="410"/>
      <c r="AE42" s="410"/>
      <c r="AF42" s="410"/>
      <c r="AG42" s="410"/>
      <c r="AH42" s="410"/>
      <c r="AI42" s="411"/>
      <c r="AJ42" s="411"/>
      <c r="AK42" s="411"/>
      <c r="AL42" s="411"/>
      <c r="AM42" s="6"/>
      <c r="AN42" s="415"/>
      <c r="AO42" s="415"/>
      <c r="AP42" s="415"/>
      <c r="AQ42" s="415"/>
      <c r="AR42" s="415"/>
      <c r="AS42" s="415"/>
      <c r="AT42" s="415"/>
      <c r="AU42" s="415"/>
      <c r="AV42" s="418"/>
      <c r="AW42" s="418"/>
      <c r="AX42" s="418"/>
      <c r="AY42" s="418"/>
      <c r="AZ42" s="418"/>
      <c r="BA42" s="418"/>
    </row>
    <row r="43" spans="1:53" ht="30.9" customHeight="1" thickBot="1" x14ac:dyDescent="0.3">
      <c r="A43" s="412" t="s">
        <v>58</v>
      </c>
      <c r="B43" s="412"/>
      <c r="C43" s="413">
        <f>SUM(C39:F42)</f>
        <v>121</v>
      </c>
      <c r="D43" s="413"/>
      <c r="E43" s="413"/>
      <c r="F43" s="413"/>
      <c r="G43" s="413">
        <f>SUM(G39:J42)</f>
        <v>23</v>
      </c>
      <c r="H43" s="413"/>
      <c r="I43" s="413"/>
      <c r="J43" s="413"/>
      <c r="K43" s="413">
        <f>SUM(K39:N42)</f>
        <v>14</v>
      </c>
      <c r="L43" s="413"/>
      <c r="M43" s="413"/>
      <c r="N43" s="413"/>
      <c r="O43" s="413">
        <f>SUM(O42)</f>
        <v>2</v>
      </c>
      <c r="P43" s="413"/>
      <c r="Q43" s="413"/>
      <c r="R43" s="413">
        <f>SUM(R42)</f>
        <v>0</v>
      </c>
      <c r="S43" s="413"/>
      <c r="T43" s="413"/>
      <c r="U43" s="413">
        <f>SUM(U39:W42)</f>
        <v>40</v>
      </c>
      <c r="V43" s="413"/>
      <c r="W43" s="413"/>
      <c r="X43" s="431">
        <f>SUM(X39:Y42)</f>
        <v>200</v>
      </c>
      <c r="Y43" s="431"/>
      <c r="Z43" s="2"/>
      <c r="AA43" s="432"/>
      <c r="AB43" s="432"/>
      <c r="AC43" s="432"/>
      <c r="AD43" s="432"/>
      <c r="AE43" s="432"/>
      <c r="AF43" s="432"/>
      <c r="AG43" s="432"/>
      <c r="AH43" s="432"/>
      <c r="AI43" s="433"/>
      <c r="AJ43" s="433"/>
      <c r="AK43" s="433"/>
      <c r="AL43" s="433"/>
      <c r="AM43" s="6"/>
      <c r="AN43" s="416"/>
      <c r="AO43" s="416"/>
      <c r="AP43" s="416"/>
      <c r="AQ43" s="416"/>
      <c r="AR43" s="416"/>
      <c r="AS43" s="416"/>
      <c r="AT43" s="416"/>
      <c r="AU43" s="416"/>
      <c r="AV43" s="419"/>
      <c r="AW43" s="419"/>
      <c r="AX43" s="419"/>
      <c r="AY43" s="419"/>
      <c r="AZ43" s="419"/>
      <c r="BA43" s="419"/>
    </row>
    <row r="44" spans="1:53" ht="46.5" customHeight="1" thickBot="1" x14ac:dyDescent="0.45">
      <c r="A44" s="408" t="s">
        <v>59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8"/>
      <c r="AU44" s="408"/>
      <c r="AV44" s="408"/>
      <c r="AW44" s="408"/>
      <c r="AX44" s="408"/>
      <c r="AY44" s="408"/>
      <c r="AZ44" s="408"/>
      <c r="BA44" s="408"/>
    </row>
    <row r="45" spans="1:53" ht="24.75" customHeight="1" thickBot="1" x14ac:dyDescent="0.3">
      <c r="A45" s="379" t="s">
        <v>60</v>
      </c>
      <c r="B45" s="380"/>
      <c r="C45" s="381"/>
      <c r="D45" s="388" t="s">
        <v>215</v>
      </c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90"/>
      <c r="R45" s="397" t="s">
        <v>61</v>
      </c>
      <c r="S45" s="397"/>
      <c r="T45" s="397"/>
      <c r="U45" s="397"/>
      <c r="V45" s="397"/>
      <c r="W45" s="397"/>
      <c r="X45" s="398" t="s">
        <v>62</v>
      </c>
      <c r="Y45" s="398"/>
      <c r="Z45" s="399" t="s">
        <v>63</v>
      </c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7" t="s">
        <v>64</v>
      </c>
      <c r="AM45" s="397"/>
      <c r="AN45" s="397"/>
      <c r="AO45" s="397"/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</row>
    <row r="46" spans="1:53" ht="23.25" customHeight="1" thickBot="1" x14ac:dyDescent="0.3">
      <c r="A46" s="382"/>
      <c r="B46" s="383"/>
      <c r="C46" s="384"/>
      <c r="D46" s="391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3"/>
      <c r="R46" s="400" t="s">
        <v>65</v>
      </c>
      <c r="S46" s="400"/>
      <c r="T46" s="378" t="s">
        <v>66</v>
      </c>
      <c r="U46" s="378"/>
      <c r="V46" s="378"/>
      <c r="W46" s="377" t="s">
        <v>67</v>
      </c>
      <c r="X46" s="398"/>
      <c r="Y46" s="398"/>
      <c r="Z46" s="378" t="s">
        <v>68</v>
      </c>
      <c r="AA46" s="378"/>
      <c r="AB46" s="376" t="s">
        <v>69</v>
      </c>
      <c r="AC46" s="376"/>
      <c r="AD46" s="376"/>
      <c r="AE46" s="376"/>
      <c r="AF46" s="376"/>
      <c r="AG46" s="376"/>
      <c r="AH46" s="376"/>
      <c r="AI46" s="376"/>
      <c r="AJ46" s="377" t="s">
        <v>70</v>
      </c>
      <c r="AK46" s="377"/>
      <c r="AL46" s="375" t="s">
        <v>71</v>
      </c>
      <c r="AM46" s="375"/>
      <c r="AN46" s="375"/>
      <c r="AO46" s="375"/>
      <c r="AP46" s="370" t="s">
        <v>72</v>
      </c>
      <c r="AQ46" s="370"/>
      <c r="AR46" s="370"/>
      <c r="AS46" s="370"/>
      <c r="AT46" s="370" t="s">
        <v>73</v>
      </c>
      <c r="AU46" s="370"/>
      <c r="AV46" s="370"/>
      <c r="AW46" s="370"/>
      <c r="AX46" s="371" t="s">
        <v>74</v>
      </c>
      <c r="AY46" s="371"/>
      <c r="AZ46" s="371"/>
      <c r="BA46" s="371"/>
    </row>
    <row r="47" spans="1:53" ht="24.75" customHeight="1" thickBot="1" x14ac:dyDescent="0.3">
      <c r="A47" s="382"/>
      <c r="B47" s="383"/>
      <c r="C47" s="384"/>
      <c r="D47" s="391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3"/>
      <c r="R47" s="400"/>
      <c r="S47" s="400"/>
      <c r="T47" s="378"/>
      <c r="U47" s="378"/>
      <c r="V47" s="378"/>
      <c r="W47" s="377"/>
      <c r="X47" s="398"/>
      <c r="Y47" s="398"/>
      <c r="Z47" s="378"/>
      <c r="AA47" s="378"/>
      <c r="AB47" s="378" t="s">
        <v>50</v>
      </c>
      <c r="AC47" s="378"/>
      <c r="AD47" s="376" t="s">
        <v>75</v>
      </c>
      <c r="AE47" s="376"/>
      <c r="AF47" s="376"/>
      <c r="AG47" s="376"/>
      <c r="AH47" s="376"/>
      <c r="AI47" s="376"/>
      <c r="AJ47" s="377"/>
      <c r="AK47" s="377"/>
      <c r="AL47" s="372" t="s">
        <v>76</v>
      </c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2"/>
    </row>
    <row r="48" spans="1:53" ht="24.75" customHeight="1" thickBot="1" x14ac:dyDescent="0.3">
      <c r="A48" s="382"/>
      <c r="B48" s="383"/>
      <c r="C48" s="384"/>
      <c r="D48" s="391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3"/>
      <c r="R48" s="400"/>
      <c r="S48" s="400"/>
      <c r="T48" s="378"/>
      <c r="U48" s="378"/>
      <c r="V48" s="378"/>
      <c r="W48" s="377"/>
      <c r="X48" s="398"/>
      <c r="Y48" s="398"/>
      <c r="Z48" s="378"/>
      <c r="AA48" s="378"/>
      <c r="AB48" s="378"/>
      <c r="AC48" s="378"/>
      <c r="AD48" s="374" t="s">
        <v>77</v>
      </c>
      <c r="AE48" s="374"/>
      <c r="AF48" s="374" t="s">
        <v>78</v>
      </c>
      <c r="AG48" s="374"/>
      <c r="AH48" s="374" t="s">
        <v>79</v>
      </c>
      <c r="AI48" s="374"/>
      <c r="AJ48" s="377"/>
      <c r="AK48" s="377"/>
      <c r="AL48" s="375">
        <v>1</v>
      </c>
      <c r="AM48" s="375"/>
      <c r="AN48" s="370">
        <v>2</v>
      </c>
      <c r="AO48" s="370"/>
      <c r="AP48" s="370">
        <v>3</v>
      </c>
      <c r="AQ48" s="370"/>
      <c r="AR48" s="370">
        <v>4</v>
      </c>
      <c r="AS48" s="370"/>
      <c r="AT48" s="370">
        <v>5</v>
      </c>
      <c r="AU48" s="370"/>
      <c r="AV48" s="370">
        <v>6</v>
      </c>
      <c r="AW48" s="370"/>
      <c r="AX48" s="370">
        <v>7</v>
      </c>
      <c r="AY48" s="370"/>
      <c r="AZ48" s="371">
        <v>8</v>
      </c>
      <c r="BA48" s="371"/>
    </row>
    <row r="49" spans="1:53" ht="23.25" customHeight="1" thickBot="1" x14ac:dyDescent="0.3">
      <c r="A49" s="382"/>
      <c r="B49" s="383"/>
      <c r="C49" s="384"/>
      <c r="D49" s="391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3"/>
      <c r="R49" s="400"/>
      <c r="S49" s="400"/>
      <c r="T49" s="378"/>
      <c r="U49" s="378"/>
      <c r="V49" s="378"/>
      <c r="W49" s="377"/>
      <c r="X49" s="398"/>
      <c r="Y49" s="398"/>
      <c r="Z49" s="378"/>
      <c r="AA49" s="378"/>
      <c r="AB49" s="378"/>
      <c r="AC49" s="378"/>
      <c r="AD49" s="374"/>
      <c r="AE49" s="374"/>
      <c r="AF49" s="374"/>
      <c r="AG49" s="374"/>
      <c r="AH49" s="374"/>
      <c r="AI49" s="374"/>
      <c r="AJ49" s="377"/>
      <c r="AK49" s="377"/>
      <c r="AL49" s="372" t="s">
        <v>124</v>
      </c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</row>
    <row r="50" spans="1:53" ht="24.75" customHeight="1" thickBot="1" x14ac:dyDescent="0.3">
      <c r="A50" s="385"/>
      <c r="B50" s="386"/>
      <c r="C50" s="387"/>
      <c r="D50" s="394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5"/>
      <c r="Q50" s="396"/>
      <c r="R50" s="400"/>
      <c r="S50" s="400"/>
      <c r="T50" s="378"/>
      <c r="U50" s="378"/>
      <c r="V50" s="378"/>
      <c r="W50" s="377"/>
      <c r="X50" s="398"/>
      <c r="Y50" s="398"/>
      <c r="Z50" s="378"/>
      <c r="AA50" s="378"/>
      <c r="AB50" s="378"/>
      <c r="AC50" s="378"/>
      <c r="AD50" s="374"/>
      <c r="AE50" s="374"/>
      <c r="AF50" s="374"/>
      <c r="AG50" s="374"/>
      <c r="AH50" s="374"/>
      <c r="AI50" s="374"/>
      <c r="AJ50" s="377"/>
      <c r="AK50" s="377"/>
      <c r="AL50" s="373">
        <f>COUNTIF(B30:R30,"")</f>
        <v>15</v>
      </c>
      <c r="AM50" s="373"/>
      <c r="AN50" s="361">
        <f>COUNTIF(X30:AP30,"")</f>
        <v>19</v>
      </c>
      <c r="AO50" s="361"/>
      <c r="AP50" s="361">
        <f>COUNTIF(B31:R31,"")</f>
        <v>13</v>
      </c>
      <c r="AQ50" s="361"/>
      <c r="AR50" s="361">
        <f>COUNTIF(X31:AP31,"")</f>
        <v>19</v>
      </c>
      <c r="AS50" s="361"/>
      <c r="AT50" s="361">
        <f>COUNTIF(B32:R32,"")</f>
        <v>15</v>
      </c>
      <c r="AU50" s="361"/>
      <c r="AV50" s="361">
        <f>COUNTIF(X32:AT32,"")</f>
        <v>19</v>
      </c>
      <c r="AW50" s="361"/>
      <c r="AX50" s="361">
        <f>COUNTIF(B33:T33,"")</f>
        <v>9</v>
      </c>
      <c r="AY50" s="361"/>
      <c r="AZ50" s="361">
        <f>COUNTIF(X33:AP33,"")</f>
        <v>12</v>
      </c>
      <c r="BA50" s="362"/>
    </row>
    <row r="51" spans="1:53" ht="28.8" thickBot="1" x14ac:dyDescent="0.3">
      <c r="A51" s="363" t="s">
        <v>205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</row>
    <row r="52" spans="1:53" ht="28.8" thickBot="1" x14ac:dyDescent="0.3">
      <c r="A52" s="262" t="s">
        <v>104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3"/>
      <c r="AM52" s="263"/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4"/>
    </row>
    <row r="53" spans="1:53" ht="30.9" customHeight="1" x14ac:dyDescent="0.25">
      <c r="A53" s="364" t="s">
        <v>154</v>
      </c>
      <c r="B53" s="365"/>
      <c r="C53" s="366"/>
      <c r="D53" s="367" t="s">
        <v>80</v>
      </c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9"/>
      <c r="R53" s="354">
        <v>1</v>
      </c>
      <c r="S53" s="354"/>
      <c r="T53" s="360"/>
      <c r="U53" s="360"/>
      <c r="V53" s="116"/>
      <c r="W53" s="117"/>
      <c r="X53" s="198">
        <f>AL53+AN53+AP53+AR53+AT53+AV53+AX53+AZ53</f>
        <v>3</v>
      </c>
      <c r="Y53" s="198"/>
      <c r="Z53" s="191">
        <f t="shared" ref="Z53:Z59" si="0">X53*30</f>
        <v>90</v>
      </c>
      <c r="AA53" s="191"/>
      <c r="AB53" s="191">
        <f t="shared" ref="AB53:AB59" si="1">AD53+AF53+AH53</f>
        <v>30</v>
      </c>
      <c r="AC53" s="191"/>
      <c r="AD53" s="191">
        <f>X53*5</f>
        <v>15</v>
      </c>
      <c r="AE53" s="191"/>
      <c r="AF53" s="191"/>
      <c r="AG53" s="191"/>
      <c r="AH53" s="191">
        <f>X53*5</f>
        <v>15</v>
      </c>
      <c r="AI53" s="191"/>
      <c r="AJ53" s="338">
        <f t="shared" ref="AJ53:AJ59" si="2">Z53-AB53</f>
        <v>60</v>
      </c>
      <c r="AK53" s="338"/>
      <c r="AL53" s="359">
        <v>3</v>
      </c>
      <c r="AM53" s="359"/>
      <c r="AN53" s="191"/>
      <c r="AO53" s="191"/>
      <c r="AP53" s="191"/>
      <c r="AQ53" s="191"/>
      <c r="AR53" s="310"/>
      <c r="AS53" s="310"/>
      <c r="AT53" s="310"/>
      <c r="AU53" s="310"/>
      <c r="AV53" s="310"/>
      <c r="AW53" s="310"/>
      <c r="AX53" s="310"/>
      <c r="AY53" s="310"/>
      <c r="AZ53" s="311"/>
      <c r="BA53" s="311"/>
    </row>
    <row r="54" spans="1:53" ht="30.9" customHeight="1" x14ac:dyDescent="0.25">
      <c r="A54" s="169" t="s">
        <v>155</v>
      </c>
      <c r="B54" s="170"/>
      <c r="C54" s="171"/>
      <c r="D54" s="193" t="s">
        <v>81</v>
      </c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5"/>
      <c r="R54" s="196">
        <v>2</v>
      </c>
      <c r="S54" s="196"/>
      <c r="T54" s="197">
        <v>1</v>
      </c>
      <c r="U54" s="197"/>
      <c r="V54" s="118"/>
      <c r="W54" s="119"/>
      <c r="X54" s="198">
        <f t="shared" ref="X54:X59" si="3">AL54+AN54+AP54+AR54+AT54+AV54+AX54+AZ54</f>
        <v>6</v>
      </c>
      <c r="Y54" s="198"/>
      <c r="Z54" s="199">
        <f t="shared" si="0"/>
        <v>180</v>
      </c>
      <c r="AA54" s="199"/>
      <c r="AB54" s="199">
        <f t="shared" si="1"/>
        <v>60</v>
      </c>
      <c r="AC54" s="199"/>
      <c r="AD54" s="191">
        <f t="shared" ref="AD54:AD58" si="4">X54*5</f>
        <v>30</v>
      </c>
      <c r="AE54" s="191"/>
      <c r="AF54" s="191"/>
      <c r="AG54" s="191"/>
      <c r="AH54" s="191">
        <f t="shared" ref="AH54:AH58" si="5">X54*5</f>
        <v>30</v>
      </c>
      <c r="AI54" s="191"/>
      <c r="AJ54" s="200">
        <f t="shared" si="2"/>
        <v>120</v>
      </c>
      <c r="AK54" s="200"/>
      <c r="AL54" s="201">
        <v>3</v>
      </c>
      <c r="AM54" s="201"/>
      <c r="AN54" s="202">
        <v>3</v>
      </c>
      <c r="AO54" s="202"/>
      <c r="AP54" s="202"/>
      <c r="AQ54" s="202"/>
      <c r="AR54" s="180"/>
      <c r="AS54" s="180"/>
      <c r="AT54" s="180"/>
      <c r="AU54" s="180"/>
      <c r="AV54" s="180"/>
      <c r="AW54" s="180"/>
      <c r="AX54" s="180"/>
      <c r="AY54" s="180"/>
      <c r="AZ54" s="181"/>
      <c r="BA54" s="181"/>
    </row>
    <row r="55" spans="1:53" ht="30.9" customHeight="1" x14ac:dyDescent="0.25">
      <c r="A55" s="169" t="s">
        <v>156</v>
      </c>
      <c r="B55" s="170"/>
      <c r="C55" s="171"/>
      <c r="D55" s="193" t="s">
        <v>118</v>
      </c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5"/>
      <c r="R55" s="196"/>
      <c r="S55" s="196"/>
      <c r="T55" s="197">
        <v>3</v>
      </c>
      <c r="U55" s="197"/>
      <c r="V55" s="118"/>
      <c r="W55" s="119"/>
      <c r="X55" s="198">
        <f t="shared" si="3"/>
        <v>3</v>
      </c>
      <c r="Y55" s="198"/>
      <c r="Z55" s="199">
        <f t="shared" si="0"/>
        <v>90</v>
      </c>
      <c r="AA55" s="199"/>
      <c r="AB55" s="199">
        <f t="shared" si="1"/>
        <v>30</v>
      </c>
      <c r="AC55" s="199"/>
      <c r="AD55" s="191">
        <f t="shared" si="4"/>
        <v>15</v>
      </c>
      <c r="AE55" s="191"/>
      <c r="AF55" s="191"/>
      <c r="AG55" s="191"/>
      <c r="AH55" s="191">
        <f t="shared" si="5"/>
        <v>15</v>
      </c>
      <c r="AI55" s="191"/>
      <c r="AJ55" s="200">
        <f t="shared" si="2"/>
        <v>60</v>
      </c>
      <c r="AK55" s="200"/>
      <c r="AL55" s="201"/>
      <c r="AM55" s="201"/>
      <c r="AN55" s="202"/>
      <c r="AO55" s="202"/>
      <c r="AP55" s="202">
        <v>3</v>
      </c>
      <c r="AQ55" s="202"/>
      <c r="AR55" s="180"/>
      <c r="AS55" s="180"/>
      <c r="AT55" s="180"/>
      <c r="AU55" s="180"/>
      <c r="AV55" s="180"/>
      <c r="AW55" s="180"/>
      <c r="AX55" s="180"/>
      <c r="AY55" s="180"/>
      <c r="AZ55" s="181"/>
      <c r="BA55" s="181"/>
    </row>
    <row r="56" spans="1:53" ht="36" customHeight="1" x14ac:dyDescent="0.25">
      <c r="A56" s="169" t="s">
        <v>157</v>
      </c>
      <c r="B56" s="170"/>
      <c r="C56" s="171"/>
      <c r="D56" s="184" t="s">
        <v>82</v>
      </c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R56" s="187">
        <v>1</v>
      </c>
      <c r="S56" s="187"/>
      <c r="T56" s="188"/>
      <c r="U56" s="188"/>
      <c r="V56" s="120"/>
      <c r="W56" s="121"/>
      <c r="X56" s="189">
        <f t="shared" ref="X56" si="6">AL56+AN56+AP56+AR56+AT56+AV56+AX56+AZ56</f>
        <v>3</v>
      </c>
      <c r="Y56" s="189"/>
      <c r="Z56" s="190">
        <f t="shared" ref="Z56" si="7">X56*30</f>
        <v>90</v>
      </c>
      <c r="AA56" s="190"/>
      <c r="AB56" s="190">
        <f t="shared" ref="AB56" si="8">AD56+AF56+AH56</f>
        <v>30</v>
      </c>
      <c r="AC56" s="190"/>
      <c r="AD56" s="191">
        <f t="shared" ref="AD56" si="9">X56*5</f>
        <v>15</v>
      </c>
      <c r="AE56" s="191"/>
      <c r="AF56" s="191"/>
      <c r="AG56" s="191"/>
      <c r="AH56" s="191">
        <f t="shared" ref="AH56" si="10">X56*5</f>
        <v>15</v>
      </c>
      <c r="AI56" s="191"/>
      <c r="AJ56" s="224">
        <f t="shared" ref="AJ56" si="11">Z56-AB56</f>
        <v>60</v>
      </c>
      <c r="AK56" s="224"/>
      <c r="AL56" s="203">
        <v>3</v>
      </c>
      <c r="AM56" s="203"/>
      <c r="AN56" s="190"/>
      <c r="AO56" s="190"/>
      <c r="AP56" s="190"/>
      <c r="AQ56" s="190"/>
      <c r="AR56" s="182"/>
      <c r="AS56" s="182"/>
      <c r="AT56" s="182"/>
      <c r="AU56" s="182"/>
      <c r="AV56" s="182"/>
      <c r="AW56" s="182"/>
      <c r="AX56" s="182"/>
      <c r="AY56" s="182"/>
      <c r="AZ56" s="183"/>
      <c r="BA56" s="183"/>
    </row>
    <row r="57" spans="1:53" ht="36" customHeight="1" x14ac:dyDescent="0.25">
      <c r="A57" s="169" t="s">
        <v>158</v>
      </c>
      <c r="B57" s="170"/>
      <c r="C57" s="171"/>
      <c r="D57" s="184" t="s">
        <v>213</v>
      </c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6"/>
      <c r="R57" s="187"/>
      <c r="S57" s="187"/>
      <c r="T57" s="188">
        <v>2</v>
      </c>
      <c r="U57" s="188"/>
      <c r="V57" s="120"/>
      <c r="W57" s="121"/>
      <c r="X57" s="189">
        <f t="shared" si="3"/>
        <v>5</v>
      </c>
      <c r="Y57" s="189"/>
      <c r="Z57" s="190">
        <f t="shared" si="0"/>
        <v>150</v>
      </c>
      <c r="AA57" s="190"/>
      <c r="AB57" s="190">
        <f t="shared" si="1"/>
        <v>120</v>
      </c>
      <c r="AC57" s="190"/>
      <c r="AD57" s="191">
        <v>60</v>
      </c>
      <c r="AE57" s="191"/>
      <c r="AF57" s="191"/>
      <c r="AG57" s="191"/>
      <c r="AH57" s="191">
        <v>60</v>
      </c>
      <c r="AI57" s="191"/>
      <c r="AJ57" s="224">
        <f t="shared" si="2"/>
        <v>30</v>
      </c>
      <c r="AK57" s="224"/>
      <c r="AL57" s="203"/>
      <c r="AM57" s="203"/>
      <c r="AN57" s="190">
        <v>5</v>
      </c>
      <c r="AO57" s="190"/>
      <c r="AP57" s="190"/>
      <c r="AQ57" s="190"/>
      <c r="AR57" s="182"/>
      <c r="AS57" s="182"/>
      <c r="AT57" s="182"/>
      <c r="AU57" s="182"/>
      <c r="AV57" s="182"/>
      <c r="AW57" s="182"/>
      <c r="AX57" s="182"/>
      <c r="AY57" s="182"/>
      <c r="AZ57" s="183"/>
      <c r="BA57" s="183"/>
    </row>
    <row r="58" spans="1:53" ht="40.5" customHeight="1" x14ac:dyDescent="0.25">
      <c r="A58" s="169" t="s">
        <v>159</v>
      </c>
      <c r="B58" s="170"/>
      <c r="C58" s="171"/>
      <c r="D58" s="193" t="s">
        <v>106</v>
      </c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5"/>
      <c r="R58" s="187">
        <v>2</v>
      </c>
      <c r="S58" s="187"/>
      <c r="T58" s="188"/>
      <c r="U58" s="188"/>
      <c r="V58" s="120"/>
      <c r="W58" s="121"/>
      <c r="X58" s="189">
        <f t="shared" si="3"/>
        <v>3</v>
      </c>
      <c r="Y58" s="189"/>
      <c r="Z58" s="190">
        <f t="shared" si="0"/>
        <v>90</v>
      </c>
      <c r="AA58" s="190"/>
      <c r="AB58" s="190">
        <f t="shared" si="1"/>
        <v>30</v>
      </c>
      <c r="AC58" s="190"/>
      <c r="AD58" s="191">
        <f t="shared" si="4"/>
        <v>15</v>
      </c>
      <c r="AE58" s="191"/>
      <c r="AF58" s="191"/>
      <c r="AG58" s="191"/>
      <c r="AH58" s="191">
        <f t="shared" si="5"/>
        <v>15</v>
      </c>
      <c r="AI58" s="191"/>
      <c r="AJ58" s="224">
        <f t="shared" si="2"/>
        <v>60</v>
      </c>
      <c r="AK58" s="224"/>
      <c r="AL58" s="203"/>
      <c r="AM58" s="203"/>
      <c r="AN58" s="190">
        <v>3</v>
      </c>
      <c r="AO58" s="190"/>
      <c r="AP58" s="190"/>
      <c r="AQ58" s="190"/>
      <c r="AR58" s="182"/>
      <c r="AS58" s="182"/>
      <c r="AT58" s="182"/>
      <c r="AU58" s="182"/>
      <c r="AV58" s="182"/>
      <c r="AW58" s="182"/>
      <c r="AX58" s="182"/>
      <c r="AY58" s="182"/>
      <c r="AZ58" s="183"/>
      <c r="BA58" s="183"/>
    </row>
    <row r="59" spans="1:53" ht="30.9" customHeight="1" thickBot="1" x14ac:dyDescent="0.3">
      <c r="A59" s="169" t="s">
        <v>160</v>
      </c>
      <c r="B59" s="170"/>
      <c r="C59" s="171"/>
      <c r="D59" s="355" t="s">
        <v>83</v>
      </c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7"/>
      <c r="R59" s="358">
        <v>2</v>
      </c>
      <c r="S59" s="359"/>
      <c r="T59" s="360"/>
      <c r="U59" s="360"/>
      <c r="V59" s="116"/>
      <c r="W59" s="117"/>
      <c r="X59" s="198">
        <f t="shared" si="3"/>
        <v>3</v>
      </c>
      <c r="Y59" s="198"/>
      <c r="Z59" s="191">
        <f t="shared" si="0"/>
        <v>90</v>
      </c>
      <c r="AA59" s="191"/>
      <c r="AB59" s="191">
        <f t="shared" si="1"/>
        <v>30</v>
      </c>
      <c r="AC59" s="191"/>
      <c r="AD59" s="191">
        <v>12</v>
      </c>
      <c r="AE59" s="191"/>
      <c r="AF59" s="191">
        <v>18</v>
      </c>
      <c r="AG59" s="191"/>
      <c r="AH59" s="191"/>
      <c r="AI59" s="191"/>
      <c r="AJ59" s="338">
        <f t="shared" si="2"/>
        <v>60</v>
      </c>
      <c r="AK59" s="338"/>
      <c r="AL59" s="354"/>
      <c r="AM59" s="354"/>
      <c r="AN59" s="191">
        <v>3</v>
      </c>
      <c r="AO59" s="191"/>
      <c r="AP59" s="191"/>
      <c r="AQ59" s="191"/>
      <c r="AR59" s="310"/>
      <c r="AS59" s="310"/>
      <c r="AT59" s="310"/>
      <c r="AU59" s="310"/>
      <c r="AV59" s="310"/>
      <c r="AW59" s="310"/>
      <c r="AX59" s="310"/>
      <c r="AY59" s="310"/>
      <c r="AZ59" s="311"/>
      <c r="BA59" s="311"/>
    </row>
    <row r="60" spans="1:53" ht="30.9" customHeight="1" thickBot="1" x14ac:dyDescent="0.3">
      <c r="A60" s="350" t="s">
        <v>50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253">
        <f>COUNT(R53:S59)</f>
        <v>5</v>
      </c>
      <c r="S60" s="253"/>
      <c r="T60" s="351">
        <f>COUNT(T53:V59)</f>
        <v>3</v>
      </c>
      <c r="U60" s="352"/>
      <c r="V60" s="353"/>
      <c r="W60" s="46">
        <f>SUM(W53:W59)</f>
        <v>0</v>
      </c>
      <c r="X60" s="242">
        <f>SUM(X53:Y59)</f>
        <v>26</v>
      </c>
      <c r="Y60" s="240"/>
      <c r="Z60" s="240">
        <f>SUM(Z53:AA59)</f>
        <v>780</v>
      </c>
      <c r="AA60" s="240"/>
      <c r="AB60" s="240">
        <f>SUM(AB53:AC59)</f>
        <v>330</v>
      </c>
      <c r="AC60" s="240"/>
      <c r="AD60" s="240">
        <f>SUM(AD53:AE59)</f>
        <v>162</v>
      </c>
      <c r="AE60" s="240"/>
      <c r="AF60" s="240">
        <f>SUM(AF53:AG59)</f>
        <v>18</v>
      </c>
      <c r="AG60" s="240"/>
      <c r="AH60" s="240">
        <f>SUM(AH53:AI59)</f>
        <v>150</v>
      </c>
      <c r="AI60" s="240"/>
      <c r="AJ60" s="240">
        <f>SUM(AJ53:AK59)</f>
        <v>450</v>
      </c>
      <c r="AK60" s="241"/>
      <c r="AL60" s="242">
        <f>SUM(AL53:AM59)</f>
        <v>9</v>
      </c>
      <c r="AM60" s="240"/>
      <c r="AN60" s="240">
        <f>SUM(AN53:AO59)</f>
        <v>14</v>
      </c>
      <c r="AO60" s="240"/>
      <c r="AP60" s="240">
        <f>SUM(AP53:AQ59)</f>
        <v>3</v>
      </c>
      <c r="AQ60" s="240"/>
      <c r="AR60" s="240">
        <f>SUM(AR53:AS59)</f>
        <v>0</v>
      </c>
      <c r="AS60" s="240"/>
      <c r="AT60" s="240">
        <f>SUM(AT53:AU59)</f>
        <v>0</v>
      </c>
      <c r="AU60" s="240"/>
      <c r="AV60" s="240">
        <f>SUM(AV53:AW59)</f>
        <v>0</v>
      </c>
      <c r="AW60" s="240"/>
      <c r="AX60" s="240">
        <f>SUM(AX53:AY59)</f>
        <v>0</v>
      </c>
      <c r="AY60" s="240"/>
      <c r="AZ60" s="240">
        <f>SUM(AZ53:BA59)</f>
        <v>0</v>
      </c>
      <c r="BA60" s="241"/>
    </row>
    <row r="61" spans="1:53" ht="30.9" customHeight="1" thickBot="1" x14ac:dyDescent="0.3">
      <c r="A61" s="343" t="s">
        <v>105</v>
      </c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</row>
    <row r="62" spans="1:53" ht="30.9" customHeight="1" x14ac:dyDescent="0.25">
      <c r="A62" s="225" t="s">
        <v>161</v>
      </c>
      <c r="B62" s="226"/>
      <c r="C62" s="227"/>
      <c r="D62" s="484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6"/>
      <c r="R62" s="483"/>
      <c r="S62" s="457"/>
      <c r="T62" s="457"/>
      <c r="U62" s="487"/>
      <c r="V62" s="155"/>
      <c r="W62" s="156"/>
      <c r="X62" s="478">
        <f t="shared" ref="X62:X84" si="12">AL62+AN62+AP62+AR62+AT62+AV62+AX62+AZ62</f>
        <v>5</v>
      </c>
      <c r="Y62" s="478"/>
      <c r="Z62" s="457">
        <f t="shared" ref="Z62:Z65" si="13">X62*30</f>
        <v>150</v>
      </c>
      <c r="AA62" s="457"/>
      <c r="AB62" s="457">
        <f t="shared" ref="AB62:AB65" si="14">AD62+AF62+AH62</f>
        <v>50</v>
      </c>
      <c r="AC62" s="457"/>
      <c r="AD62" s="457">
        <f>X62*5</f>
        <v>25</v>
      </c>
      <c r="AE62" s="457"/>
      <c r="AF62" s="458"/>
      <c r="AG62" s="458"/>
      <c r="AH62" s="458">
        <f>X62*5</f>
        <v>25</v>
      </c>
      <c r="AI62" s="458"/>
      <c r="AJ62" s="482">
        <f t="shared" ref="AJ62:AJ65" si="15">Z62-AB62</f>
        <v>100</v>
      </c>
      <c r="AK62" s="482"/>
      <c r="AL62" s="483">
        <v>5</v>
      </c>
      <c r="AM62" s="483"/>
      <c r="AN62" s="457"/>
      <c r="AO62" s="457"/>
      <c r="AP62" s="457"/>
      <c r="AQ62" s="457"/>
      <c r="AR62" s="457"/>
      <c r="AS62" s="457"/>
      <c r="AT62" s="457"/>
      <c r="AU62" s="457"/>
      <c r="AV62" s="457"/>
      <c r="AW62" s="457"/>
      <c r="AX62" s="457"/>
      <c r="AY62" s="457"/>
      <c r="AZ62" s="205"/>
      <c r="BA62" s="205"/>
    </row>
    <row r="63" spans="1:53" ht="30.9" customHeight="1" x14ac:dyDescent="0.25">
      <c r="A63" s="169" t="s">
        <v>162</v>
      </c>
      <c r="B63" s="170"/>
      <c r="C63" s="171"/>
      <c r="D63" s="479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80"/>
      <c r="Q63" s="481"/>
      <c r="R63" s="473"/>
      <c r="S63" s="458"/>
      <c r="T63" s="458"/>
      <c r="U63" s="477"/>
      <c r="V63" s="157"/>
      <c r="W63" s="158"/>
      <c r="X63" s="478">
        <f t="shared" si="12"/>
        <v>5</v>
      </c>
      <c r="Y63" s="478"/>
      <c r="Z63" s="458">
        <f t="shared" si="13"/>
        <v>150</v>
      </c>
      <c r="AA63" s="458"/>
      <c r="AB63" s="458">
        <f t="shared" si="14"/>
        <v>50</v>
      </c>
      <c r="AC63" s="458"/>
      <c r="AD63" s="457">
        <f t="shared" ref="AD63:AD85" si="16">X63*5</f>
        <v>25</v>
      </c>
      <c r="AE63" s="457"/>
      <c r="AF63" s="458"/>
      <c r="AG63" s="458"/>
      <c r="AH63" s="458">
        <f t="shared" ref="AH63:AH85" si="17">X63*5</f>
        <v>25</v>
      </c>
      <c r="AI63" s="458"/>
      <c r="AJ63" s="472">
        <f t="shared" si="15"/>
        <v>100</v>
      </c>
      <c r="AK63" s="472"/>
      <c r="AL63" s="473">
        <v>5</v>
      </c>
      <c r="AM63" s="473"/>
      <c r="AN63" s="458"/>
      <c r="AO63" s="458"/>
      <c r="AP63" s="458"/>
      <c r="AQ63" s="458"/>
      <c r="AR63" s="458"/>
      <c r="AS63" s="458"/>
      <c r="AT63" s="458"/>
      <c r="AU63" s="458"/>
      <c r="AV63" s="458"/>
      <c r="AW63" s="458"/>
      <c r="AX63" s="458"/>
      <c r="AY63" s="458"/>
      <c r="AZ63" s="192"/>
      <c r="BA63" s="192"/>
    </row>
    <row r="64" spans="1:53" ht="30.9" customHeight="1" x14ac:dyDescent="0.25">
      <c r="A64" s="169" t="s">
        <v>163</v>
      </c>
      <c r="B64" s="170"/>
      <c r="C64" s="171"/>
      <c r="D64" s="474"/>
      <c r="E64" s="475"/>
      <c r="F64" s="475"/>
      <c r="G64" s="475"/>
      <c r="H64" s="475"/>
      <c r="I64" s="475"/>
      <c r="J64" s="475"/>
      <c r="K64" s="475"/>
      <c r="L64" s="475"/>
      <c r="M64" s="475"/>
      <c r="N64" s="475"/>
      <c r="O64" s="475"/>
      <c r="P64" s="475"/>
      <c r="Q64" s="476"/>
      <c r="R64" s="473"/>
      <c r="S64" s="458"/>
      <c r="T64" s="458"/>
      <c r="U64" s="477"/>
      <c r="V64" s="157"/>
      <c r="W64" s="158"/>
      <c r="X64" s="478">
        <f t="shared" si="12"/>
        <v>5</v>
      </c>
      <c r="Y64" s="478"/>
      <c r="Z64" s="458">
        <f t="shared" si="13"/>
        <v>150</v>
      </c>
      <c r="AA64" s="458"/>
      <c r="AB64" s="458">
        <f t="shared" si="14"/>
        <v>50</v>
      </c>
      <c r="AC64" s="458"/>
      <c r="AD64" s="457">
        <f t="shared" si="16"/>
        <v>25</v>
      </c>
      <c r="AE64" s="457"/>
      <c r="AF64" s="458"/>
      <c r="AG64" s="458"/>
      <c r="AH64" s="458">
        <f t="shared" si="17"/>
        <v>25</v>
      </c>
      <c r="AI64" s="458"/>
      <c r="AJ64" s="472">
        <f t="shared" si="15"/>
        <v>100</v>
      </c>
      <c r="AK64" s="472"/>
      <c r="AL64" s="473">
        <v>5</v>
      </c>
      <c r="AM64" s="473"/>
      <c r="AN64" s="471"/>
      <c r="AO64" s="471"/>
      <c r="AP64" s="471"/>
      <c r="AQ64" s="471"/>
      <c r="AR64" s="471"/>
      <c r="AS64" s="471"/>
      <c r="AT64" s="458"/>
      <c r="AU64" s="458"/>
      <c r="AV64" s="458"/>
      <c r="AW64" s="458"/>
      <c r="AX64" s="458"/>
      <c r="AY64" s="458"/>
      <c r="AZ64" s="192"/>
      <c r="BA64" s="192"/>
    </row>
    <row r="65" spans="1:53" ht="30.9" customHeight="1" x14ac:dyDescent="0.25">
      <c r="A65" s="169" t="s">
        <v>164</v>
      </c>
      <c r="B65" s="170"/>
      <c r="C65" s="171"/>
      <c r="D65" s="466"/>
      <c r="E65" s="467"/>
      <c r="F65" s="467"/>
      <c r="G65" s="467"/>
      <c r="H65" s="467"/>
      <c r="I65" s="467"/>
      <c r="J65" s="467"/>
      <c r="K65" s="467"/>
      <c r="L65" s="467"/>
      <c r="M65" s="467"/>
      <c r="N65" s="467"/>
      <c r="O65" s="467"/>
      <c r="P65" s="467"/>
      <c r="Q65" s="468"/>
      <c r="R65" s="465"/>
      <c r="S65" s="462"/>
      <c r="T65" s="462"/>
      <c r="U65" s="469"/>
      <c r="V65" s="159"/>
      <c r="W65" s="160"/>
      <c r="X65" s="470">
        <f t="shared" si="12"/>
        <v>6</v>
      </c>
      <c r="Y65" s="470"/>
      <c r="Z65" s="462">
        <f t="shared" si="13"/>
        <v>180</v>
      </c>
      <c r="AA65" s="462"/>
      <c r="AB65" s="462">
        <f t="shared" si="14"/>
        <v>60</v>
      </c>
      <c r="AC65" s="462"/>
      <c r="AD65" s="457">
        <f t="shared" si="16"/>
        <v>30</v>
      </c>
      <c r="AE65" s="457"/>
      <c r="AF65" s="462"/>
      <c r="AG65" s="462"/>
      <c r="AH65" s="458">
        <f t="shared" si="17"/>
        <v>30</v>
      </c>
      <c r="AI65" s="458"/>
      <c r="AJ65" s="464">
        <f t="shared" si="15"/>
        <v>120</v>
      </c>
      <c r="AK65" s="464"/>
      <c r="AL65" s="465">
        <v>6</v>
      </c>
      <c r="AM65" s="465"/>
      <c r="AN65" s="462"/>
      <c r="AO65" s="462"/>
      <c r="AP65" s="462"/>
      <c r="AQ65" s="462"/>
      <c r="AR65" s="462"/>
      <c r="AS65" s="462"/>
      <c r="AT65" s="462"/>
      <c r="AU65" s="462"/>
      <c r="AV65" s="462"/>
      <c r="AW65" s="462"/>
      <c r="AX65" s="462"/>
      <c r="AY65" s="462"/>
      <c r="AZ65" s="463"/>
      <c r="BA65" s="463"/>
    </row>
    <row r="66" spans="1:53" ht="30.9" customHeight="1" x14ac:dyDescent="0.25">
      <c r="A66" s="169" t="s">
        <v>165</v>
      </c>
      <c r="B66" s="170"/>
      <c r="C66" s="171"/>
      <c r="D66" s="459"/>
      <c r="E66" s="460"/>
      <c r="F66" s="460"/>
      <c r="G66" s="460"/>
      <c r="H66" s="460"/>
      <c r="I66" s="460"/>
      <c r="J66" s="460"/>
      <c r="K66" s="460"/>
      <c r="L66" s="460"/>
      <c r="M66" s="460"/>
      <c r="N66" s="460"/>
      <c r="O66" s="460"/>
      <c r="P66" s="460"/>
      <c r="Q66" s="461"/>
      <c r="R66" s="112"/>
      <c r="S66" s="49"/>
      <c r="T66" s="332"/>
      <c r="U66" s="332"/>
      <c r="V66" s="49"/>
      <c r="W66" s="57"/>
      <c r="X66" s="177">
        <f t="shared" si="12"/>
        <v>6</v>
      </c>
      <c r="Y66" s="177"/>
      <c r="Z66" s="310">
        <f t="shared" ref="Z66:Z85" si="18">X66*30</f>
        <v>180</v>
      </c>
      <c r="AA66" s="310"/>
      <c r="AB66" s="310">
        <f t="shared" ref="AB66:AB85" si="19">AD66+AF66+AH66</f>
        <v>60</v>
      </c>
      <c r="AC66" s="310"/>
      <c r="AD66" s="457">
        <f t="shared" si="16"/>
        <v>30</v>
      </c>
      <c r="AE66" s="457"/>
      <c r="AF66" s="310"/>
      <c r="AG66" s="310"/>
      <c r="AH66" s="458">
        <f t="shared" si="17"/>
        <v>30</v>
      </c>
      <c r="AI66" s="458"/>
      <c r="AJ66" s="311">
        <f t="shared" ref="AJ66:AJ85" si="20">Z66-AB66</f>
        <v>120</v>
      </c>
      <c r="AK66" s="311"/>
      <c r="AL66" s="284"/>
      <c r="AM66" s="284"/>
      <c r="AN66" s="276">
        <v>6</v>
      </c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05"/>
      <c r="BA66" s="205"/>
    </row>
    <row r="67" spans="1:53" ht="30.9" customHeight="1" x14ac:dyDescent="0.25">
      <c r="A67" s="169" t="s">
        <v>166</v>
      </c>
      <c r="B67" s="170"/>
      <c r="C67" s="171"/>
      <c r="D67" s="302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4"/>
      <c r="R67" s="277"/>
      <c r="S67" s="277"/>
      <c r="T67" s="305"/>
      <c r="U67" s="305"/>
      <c r="V67" s="51"/>
      <c r="W67" s="52"/>
      <c r="X67" s="177">
        <f t="shared" si="12"/>
        <v>5</v>
      </c>
      <c r="Y67" s="177"/>
      <c r="Z67" s="178">
        <f t="shared" si="18"/>
        <v>150</v>
      </c>
      <c r="AA67" s="178"/>
      <c r="AB67" s="178">
        <f t="shared" si="19"/>
        <v>50</v>
      </c>
      <c r="AC67" s="178"/>
      <c r="AD67" s="457">
        <f t="shared" si="16"/>
        <v>25</v>
      </c>
      <c r="AE67" s="457"/>
      <c r="AF67" s="178"/>
      <c r="AG67" s="178"/>
      <c r="AH67" s="458">
        <f t="shared" si="17"/>
        <v>25</v>
      </c>
      <c r="AI67" s="458"/>
      <c r="AJ67" s="179">
        <f t="shared" si="20"/>
        <v>100</v>
      </c>
      <c r="AK67" s="179"/>
      <c r="AL67" s="277"/>
      <c r="AM67" s="277"/>
      <c r="AN67" s="275">
        <v>5</v>
      </c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  <c r="AY67" s="275"/>
      <c r="AZ67" s="192"/>
      <c r="BA67" s="192"/>
    </row>
    <row r="68" spans="1:53" ht="30.9" customHeight="1" x14ac:dyDescent="0.25">
      <c r="A68" s="169" t="s">
        <v>167</v>
      </c>
      <c r="B68" s="170"/>
      <c r="C68" s="171"/>
      <c r="D68" s="302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  <c r="R68" s="277"/>
      <c r="S68" s="277"/>
      <c r="T68" s="305"/>
      <c r="U68" s="305"/>
      <c r="V68" s="51"/>
      <c r="W68" s="52"/>
      <c r="X68" s="177">
        <f t="shared" si="12"/>
        <v>5</v>
      </c>
      <c r="Y68" s="177"/>
      <c r="Z68" s="178">
        <f t="shared" si="18"/>
        <v>150</v>
      </c>
      <c r="AA68" s="178"/>
      <c r="AB68" s="178">
        <f t="shared" si="19"/>
        <v>50</v>
      </c>
      <c r="AC68" s="178"/>
      <c r="AD68" s="457">
        <f t="shared" si="16"/>
        <v>25</v>
      </c>
      <c r="AE68" s="457"/>
      <c r="AF68" s="178"/>
      <c r="AG68" s="178"/>
      <c r="AH68" s="458">
        <f t="shared" si="17"/>
        <v>25</v>
      </c>
      <c r="AI68" s="458"/>
      <c r="AJ68" s="179">
        <f t="shared" si="20"/>
        <v>100</v>
      </c>
      <c r="AK68" s="179"/>
      <c r="AL68" s="277"/>
      <c r="AM68" s="277"/>
      <c r="AN68" s="275">
        <v>5</v>
      </c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  <c r="AY68" s="275"/>
      <c r="AZ68" s="192"/>
      <c r="BA68" s="192"/>
    </row>
    <row r="69" spans="1:53" ht="30.9" customHeight="1" x14ac:dyDescent="0.25">
      <c r="A69" s="169" t="s">
        <v>168</v>
      </c>
      <c r="B69" s="170"/>
      <c r="C69" s="171"/>
      <c r="D69" s="302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4"/>
      <c r="R69" s="277"/>
      <c r="S69" s="277"/>
      <c r="T69" s="305"/>
      <c r="U69" s="305"/>
      <c r="V69" s="51"/>
      <c r="W69" s="52"/>
      <c r="X69" s="177">
        <f t="shared" si="12"/>
        <v>5</v>
      </c>
      <c r="Y69" s="177"/>
      <c r="Z69" s="178">
        <f t="shared" si="18"/>
        <v>150</v>
      </c>
      <c r="AA69" s="178"/>
      <c r="AB69" s="178">
        <f t="shared" si="19"/>
        <v>50</v>
      </c>
      <c r="AC69" s="178"/>
      <c r="AD69" s="457">
        <f t="shared" si="16"/>
        <v>25</v>
      </c>
      <c r="AE69" s="457"/>
      <c r="AF69" s="178"/>
      <c r="AG69" s="178"/>
      <c r="AH69" s="458">
        <f t="shared" si="17"/>
        <v>25</v>
      </c>
      <c r="AI69" s="458"/>
      <c r="AJ69" s="179">
        <f t="shared" si="20"/>
        <v>100</v>
      </c>
      <c r="AK69" s="179"/>
      <c r="AL69" s="277"/>
      <c r="AM69" s="277"/>
      <c r="AN69" s="275"/>
      <c r="AO69" s="275"/>
      <c r="AP69" s="275">
        <v>5</v>
      </c>
      <c r="AQ69" s="275"/>
      <c r="AR69" s="275"/>
      <c r="AS69" s="275"/>
      <c r="AT69" s="275"/>
      <c r="AU69" s="275"/>
      <c r="AV69" s="275"/>
      <c r="AW69" s="275"/>
      <c r="AX69" s="275"/>
      <c r="AY69" s="275"/>
      <c r="AZ69" s="192"/>
      <c r="BA69" s="192"/>
    </row>
    <row r="70" spans="1:53" ht="30.9" customHeight="1" x14ac:dyDescent="0.25">
      <c r="A70" s="169" t="s">
        <v>169</v>
      </c>
      <c r="B70" s="170"/>
      <c r="C70" s="171"/>
      <c r="D70" s="302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4"/>
      <c r="R70" s="314"/>
      <c r="S70" s="314"/>
      <c r="T70" s="315"/>
      <c r="U70" s="315"/>
      <c r="V70" s="58"/>
      <c r="W70" s="59"/>
      <c r="X70" s="177">
        <f t="shared" si="12"/>
        <v>6</v>
      </c>
      <c r="Y70" s="177"/>
      <c r="Z70" s="178">
        <f t="shared" si="18"/>
        <v>180</v>
      </c>
      <c r="AA70" s="178"/>
      <c r="AB70" s="178">
        <f t="shared" si="19"/>
        <v>60</v>
      </c>
      <c r="AC70" s="178"/>
      <c r="AD70" s="457">
        <f t="shared" si="16"/>
        <v>30</v>
      </c>
      <c r="AE70" s="457"/>
      <c r="AF70" s="178"/>
      <c r="AG70" s="178"/>
      <c r="AH70" s="458">
        <f t="shared" si="17"/>
        <v>30</v>
      </c>
      <c r="AI70" s="458"/>
      <c r="AJ70" s="179">
        <f t="shared" si="20"/>
        <v>120</v>
      </c>
      <c r="AK70" s="179"/>
      <c r="AL70" s="277"/>
      <c r="AM70" s="277"/>
      <c r="AN70" s="275"/>
      <c r="AO70" s="275"/>
      <c r="AP70" s="275">
        <v>6</v>
      </c>
      <c r="AQ70" s="275"/>
      <c r="AR70" s="275"/>
      <c r="AS70" s="275"/>
      <c r="AT70" s="275"/>
      <c r="AU70" s="275"/>
      <c r="AV70" s="275"/>
      <c r="AW70" s="275"/>
      <c r="AX70" s="275"/>
      <c r="AY70" s="275"/>
      <c r="AZ70" s="192"/>
      <c r="BA70" s="192"/>
    </row>
    <row r="71" spans="1:53" ht="30.9" customHeight="1" x14ac:dyDescent="0.25">
      <c r="A71" s="169" t="s">
        <v>170</v>
      </c>
      <c r="B71" s="170"/>
      <c r="C71" s="171"/>
      <c r="D71" s="302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4"/>
      <c r="R71" s="60"/>
      <c r="S71" s="61"/>
      <c r="T71" s="313"/>
      <c r="U71" s="313"/>
      <c r="V71" s="42"/>
      <c r="W71" s="43"/>
      <c r="X71" s="306">
        <f>AL71+AN71+AP71+AR71+AT71+AV71+AX71+AZ71</f>
        <v>6</v>
      </c>
      <c r="Y71" s="306"/>
      <c r="Z71" s="178">
        <f>X71*30</f>
        <v>180</v>
      </c>
      <c r="AA71" s="178"/>
      <c r="AB71" s="178">
        <f>AD71+AF71+AH71</f>
        <v>60</v>
      </c>
      <c r="AC71" s="178"/>
      <c r="AD71" s="457">
        <f t="shared" si="16"/>
        <v>30</v>
      </c>
      <c r="AE71" s="457"/>
      <c r="AF71" s="178"/>
      <c r="AG71" s="178"/>
      <c r="AH71" s="458">
        <f t="shared" si="17"/>
        <v>30</v>
      </c>
      <c r="AI71" s="458"/>
      <c r="AJ71" s="179">
        <f>Z71-AB71</f>
        <v>120</v>
      </c>
      <c r="AK71" s="179"/>
      <c r="AL71" s="312"/>
      <c r="AM71" s="312"/>
      <c r="AN71" s="310"/>
      <c r="AO71" s="310"/>
      <c r="AP71" s="310">
        <v>6</v>
      </c>
      <c r="AQ71" s="310"/>
      <c r="AR71" s="310"/>
      <c r="AS71" s="310"/>
      <c r="AT71" s="310"/>
      <c r="AU71" s="310"/>
      <c r="AV71" s="310"/>
      <c r="AW71" s="310"/>
      <c r="AX71" s="310"/>
      <c r="AY71" s="310"/>
      <c r="AZ71" s="311"/>
      <c r="BA71" s="311"/>
    </row>
    <row r="72" spans="1:53" ht="30.9" customHeight="1" x14ac:dyDescent="0.25">
      <c r="A72" s="169" t="s">
        <v>171</v>
      </c>
      <c r="B72" s="170"/>
      <c r="C72" s="171"/>
      <c r="D72" s="302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4"/>
      <c r="R72" s="175"/>
      <c r="S72" s="175"/>
      <c r="T72" s="176"/>
      <c r="U72" s="176"/>
      <c r="V72" s="44"/>
      <c r="W72" s="45"/>
      <c r="X72" s="306">
        <f>AL72+AN72+AP72+AR72+AT72+AV72+AX72+AZ72</f>
        <v>5</v>
      </c>
      <c r="Y72" s="306"/>
      <c r="Z72" s="178">
        <f>X72*30</f>
        <v>150</v>
      </c>
      <c r="AA72" s="178"/>
      <c r="AB72" s="178">
        <f>AD72+AF72+AH72</f>
        <v>50</v>
      </c>
      <c r="AC72" s="178"/>
      <c r="AD72" s="457">
        <f t="shared" si="16"/>
        <v>25</v>
      </c>
      <c r="AE72" s="457"/>
      <c r="AF72" s="178"/>
      <c r="AG72" s="178"/>
      <c r="AH72" s="458">
        <f t="shared" si="17"/>
        <v>25</v>
      </c>
      <c r="AI72" s="458"/>
      <c r="AJ72" s="179">
        <f>Z72-AB72</f>
        <v>100</v>
      </c>
      <c r="AK72" s="179"/>
      <c r="AL72" s="175"/>
      <c r="AM72" s="175"/>
      <c r="AN72" s="178"/>
      <c r="AO72" s="178"/>
      <c r="AP72" s="178">
        <v>5</v>
      </c>
      <c r="AQ72" s="178"/>
      <c r="AR72" s="178"/>
      <c r="AS72" s="178"/>
      <c r="AT72" s="178"/>
      <c r="AU72" s="178"/>
      <c r="AV72" s="178"/>
      <c r="AW72" s="178"/>
      <c r="AX72" s="178"/>
      <c r="AY72" s="178"/>
      <c r="AZ72" s="179"/>
      <c r="BA72" s="179"/>
    </row>
    <row r="73" spans="1:53" ht="30.9" customHeight="1" x14ac:dyDescent="0.25">
      <c r="A73" s="169" t="s">
        <v>172</v>
      </c>
      <c r="B73" s="170"/>
      <c r="C73" s="171"/>
      <c r="D73" s="302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4"/>
      <c r="R73" s="175"/>
      <c r="S73" s="175"/>
      <c r="T73" s="176"/>
      <c r="U73" s="176"/>
      <c r="V73" s="44"/>
      <c r="W73" s="45"/>
      <c r="X73" s="306">
        <f>AL73+AN73+AP73+AR73+AT73+AV73+AX73+AZ73</f>
        <v>5</v>
      </c>
      <c r="Y73" s="306"/>
      <c r="Z73" s="178">
        <f>X73*30</f>
        <v>150</v>
      </c>
      <c r="AA73" s="178"/>
      <c r="AB73" s="178">
        <f>AD73+AF73+AH73</f>
        <v>50</v>
      </c>
      <c r="AC73" s="178"/>
      <c r="AD73" s="457">
        <f t="shared" si="16"/>
        <v>25</v>
      </c>
      <c r="AE73" s="457"/>
      <c r="AF73" s="178"/>
      <c r="AG73" s="178"/>
      <c r="AH73" s="458">
        <f t="shared" si="17"/>
        <v>25</v>
      </c>
      <c r="AI73" s="458"/>
      <c r="AJ73" s="179">
        <f>Z73-AB73</f>
        <v>100</v>
      </c>
      <c r="AK73" s="179"/>
      <c r="AL73" s="175"/>
      <c r="AM73" s="175"/>
      <c r="AN73" s="178"/>
      <c r="AO73" s="178"/>
      <c r="AP73" s="178"/>
      <c r="AQ73" s="178"/>
      <c r="AR73" s="178">
        <v>5</v>
      </c>
      <c r="AS73" s="178"/>
      <c r="AT73" s="178"/>
      <c r="AU73" s="178"/>
      <c r="AV73" s="178"/>
      <c r="AW73" s="178"/>
      <c r="AX73" s="178"/>
      <c r="AY73" s="178"/>
      <c r="AZ73" s="179"/>
      <c r="BA73" s="179"/>
    </row>
    <row r="74" spans="1:53" ht="30.9" customHeight="1" x14ac:dyDescent="0.25">
      <c r="A74" s="169" t="s">
        <v>173</v>
      </c>
      <c r="B74" s="170"/>
      <c r="C74" s="171"/>
      <c r="D74" s="302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4"/>
      <c r="R74" s="62"/>
      <c r="S74" s="63"/>
      <c r="T74" s="176"/>
      <c r="U74" s="176"/>
      <c r="V74" s="44"/>
      <c r="W74" s="45"/>
      <c r="X74" s="306">
        <f>AL74+AN74+AP74+AR74+AT74+AV74+AX74+AZ74</f>
        <v>5</v>
      </c>
      <c r="Y74" s="306"/>
      <c r="Z74" s="178">
        <f>X74*30</f>
        <v>150</v>
      </c>
      <c r="AA74" s="178"/>
      <c r="AB74" s="178">
        <f>AD74+AF74+AH74</f>
        <v>50</v>
      </c>
      <c r="AC74" s="178"/>
      <c r="AD74" s="457">
        <f t="shared" si="16"/>
        <v>25</v>
      </c>
      <c r="AE74" s="457"/>
      <c r="AF74" s="178"/>
      <c r="AG74" s="178"/>
      <c r="AH74" s="458">
        <f t="shared" si="17"/>
        <v>25</v>
      </c>
      <c r="AI74" s="458"/>
      <c r="AJ74" s="179">
        <f>Z74-AB74</f>
        <v>100</v>
      </c>
      <c r="AK74" s="179"/>
      <c r="AL74" s="175"/>
      <c r="AM74" s="175"/>
      <c r="AN74" s="178"/>
      <c r="AO74" s="178"/>
      <c r="AP74" s="178"/>
      <c r="AQ74" s="178"/>
      <c r="AR74" s="178">
        <v>5</v>
      </c>
      <c r="AS74" s="178"/>
      <c r="AT74" s="178"/>
      <c r="AU74" s="178"/>
      <c r="AV74" s="178"/>
      <c r="AW74" s="178"/>
      <c r="AX74" s="178"/>
      <c r="AY74" s="178"/>
      <c r="AZ74" s="179"/>
      <c r="BA74" s="179"/>
    </row>
    <row r="75" spans="1:53" ht="30.9" customHeight="1" x14ac:dyDescent="0.25">
      <c r="A75" s="169" t="s">
        <v>174</v>
      </c>
      <c r="B75" s="170"/>
      <c r="C75" s="171"/>
      <c r="D75" s="302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4"/>
      <c r="R75" s="277"/>
      <c r="S75" s="277"/>
      <c r="T75" s="305"/>
      <c r="U75" s="305"/>
      <c r="V75" s="51"/>
      <c r="W75" s="52"/>
      <c r="X75" s="177">
        <f t="shared" ref="X75:X79" si="21">AL75+AN75+AP75+AR75+AT75+AV75+AX75+AZ75</f>
        <v>5</v>
      </c>
      <c r="Y75" s="177"/>
      <c r="Z75" s="178">
        <f t="shared" ref="Z75:Z79" si="22">X75*30</f>
        <v>150</v>
      </c>
      <c r="AA75" s="178"/>
      <c r="AB75" s="178">
        <f t="shared" ref="AB75:AB79" si="23">AD75+AF75+AH75</f>
        <v>50</v>
      </c>
      <c r="AC75" s="178"/>
      <c r="AD75" s="457">
        <f t="shared" si="16"/>
        <v>25</v>
      </c>
      <c r="AE75" s="457"/>
      <c r="AF75" s="178"/>
      <c r="AG75" s="178"/>
      <c r="AH75" s="458">
        <f t="shared" si="17"/>
        <v>25</v>
      </c>
      <c r="AI75" s="458"/>
      <c r="AJ75" s="179">
        <f t="shared" ref="AJ75:AJ79" si="24">Z75-AB75</f>
        <v>100</v>
      </c>
      <c r="AK75" s="179"/>
      <c r="AL75" s="277"/>
      <c r="AM75" s="277"/>
      <c r="AN75" s="275"/>
      <c r="AO75" s="275"/>
      <c r="AP75" s="275"/>
      <c r="AQ75" s="275"/>
      <c r="AR75" s="275">
        <v>5</v>
      </c>
      <c r="AS75" s="275"/>
      <c r="AT75" s="275"/>
      <c r="AU75" s="275"/>
      <c r="AV75" s="275"/>
      <c r="AW75" s="275"/>
      <c r="AX75" s="275"/>
      <c r="AY75" s="275"/>
      <c r="AZ75" s="192"/>
      <c r="BA75" s="192"/>
    </row>
    <row r="76" spans="1:53" ht="30.9" customHeight="1" x14ac:dyDescent="0.25">
      <c r="A76" s="169" t="s">
        <v>175</v>
      </c>
      <c r="B76" s="170"/>
      <c r="C76" s="171"/>
      <c r="D76" s="302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4"/>
      <c r="R76" s="277"/>
      <c r="S76" s="277"/>
      <c r="T76" s="305"/>
      <c r="U76" s="305"/>
      <c r="V76" s="51"/>
      <c r="W76" s="52"/>
      <c r="X76" s="177">
        <f t="shared" si="21"/>
        <v>5</v>
      </c>
      <c r="Y76" s="177"/>
      <c r="Z76" s="178">
        <f t="shared" si="22"/>
        <v>150</v>
      </c>
      <c r="AA76" s="178"/>
      <c r="AB76" s="178">
        <f t="shared" si="23"/>
        <v>50</v>
      </c>
      <c r="AC76" s="178"/>
      <c r="AD76" s="457">
        <f t="shared" si="16"/>
        <v>25</v>
      </c>
      <c r="AE76" s="457"/>
      <c r="AF76" s="178"/>
      <c r="AG76" s="178"/>
      <c r="AH76" s="458">
        <f t="shared" si="17"/>
        <v>25</v>
      </c>
      <c r="AI76" s="458"/>
      <c r="AJ76" s="179">
        <f t="shared" si="24"/>
        <v>100</v>
      </c>
      <c r="AK76" s="179"/>
      <c r="AL76" s="277"/>
      <c r="AM76" s="277"/>
      <c r="AN76" s="275"/>
      <c r="AO76" s="275"/>
      <c r="AP76" s="275"/>
      <c r="AQ76" s="275"/>
      <c r="AR76" s="275">
        <v>5</v>
      </c>
      <c r="AS76" s="275"/>
      <c r="AT76" s="275"/>
      <c r="AU76" s="275"/>
      <c r="AV76" s="275"/>
      <c r="AW76" s="275"/>
      <c r="AX76" s="275"/>
      <c r="AY76" s="275"/>
      <c r="AZ76" s="192"/>
      <c r="BA76" s="192"/>
    </row>
    <row r="77" spans="1:53" ht="30.9" customHeight="1" x14ac:dyDescent="0.25">
      <c r="A77" s="169" t="s">
        <v>176</v>
      </c>
      <c r="B77" s="170"/>
      <c r="C77" s="171"/>
      <c r="D77" s="302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4"/>
      <c r="R77" s="277"/>
      <c r="S77" s="277"/>
      <c r="T77" s="305"/>
      <c r="U77" s="305"/>
      <c r="V77" s="51"/>
      <c r="W77" s="52"/>
      <c r="X77" s="177">
        <f t="shared" si="21"/>
        <v>5</v>
      </c>
      <c r="Y77" s="177"/>
      <c r="Z77" s="178">
        <f t="shared" si="22"/>
        <v>150</v>
      </c>
      <c r="AA77" s="178"/>
      <c r="AB77" s="178">
        <f t="shared" si="23"/>
        <v>50</v>
      </c>
      <c r="AC77" s="178"/>
      <c r="AD77" s="457">
        <f t="shared" si="16"/>
        <v>25</v>
      </c>
      <c r="AE77" s="457"/>
      <c r="AF77" s="178"/>
      <c r="AG77" s="178"/>
      <c r="AH77" s="458">
        <f t="shared" si="17"/>
        <v>25</v>
      </c>
      <c r="AI77" s="458"/>
      <c r="AJ77" s="179">
        <f t="shared" si="24"/>
        <v>100</v>
      </c>
      <c r="AK77" s="179"/>
      <c r="AL77" s="277"/>
      <c r="AM77" s="277"/>
      <c r="AN77" s="275"/>
      <c r="AO77" s="275"/>
      <c r="AP77" s="275"/>
      <c r="AQ77" s="275"/>
      <c r="AR77" s="275">
        <v>5</v>
      </c>
      <c r="AS77" s="275"/>
      <c r="AT77" s="275"/>
      <c r="AU77" s="275"/>
      <c r="AV77" s="275"/>
      <c r="AW77" s="275"/>
      <c r="AX77" s="275"/>
      <c r="AY77" s="275"/>
      <c r="AZ77" s="192"/>
      <c r="BA77" s="192"/>
    </row>
    <row r="78" spans="1:53" ht="30.9" customHeight="1" x14ac:dyDescent="0.25">
      <c r="A78" s="169" t="s">
        <v>177</v>
      </c>
      <c r="B78" s="170"/>
      <c r="C78" s="171"/>
      <c r="D78" s="302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4"/>
      <c r="R78" s="277"/>
      <c r="S78" s="277"/>
      <c r="T78" s="305"/>
      <c r="U78" s="305"/>
      <c r="V78" s="51"/>
      <c r="W78" s="52"/>
      <c r="X78" s="177">
        <f t="shared" si="21"/>
        <v>5</v>
      </c>
      <c r="Y78" s="177"/>
      <c r="Z78" s="178">
        <f t="shared" si="22"/>
        <v>150</v>
      </c>
      <c r="AA78" s="178"/>
      <c r="AB78" s="178">
        <f t="shared" si="23"/>
        <v>50</v>
      </c>
      <c r="AC78" s="178"/>
      <c r="AD78" s="457">
        <f t="shared" si="16"/>
        <v>25</v>
      </c>
      <c r="AE78" s="457"/>
      <c r="AF78" s="178"/>
      <c r="AG78" s="178"/>
      <c r="AH78" s="458">
        <f t="shared" si="17"/>
        <v>25</v>
      </c>
      <c r="AI78" s="458"/>
      <c r="AJ78" s="179">
        <f t="shared" si="24"/>
        <v>100</v>
      </c>
      <c r="AK78" s="179"/>
      <c r="AL78" s="277"/>
      <c r="AM78" s="277"/>
      <c r="AN78" s="275"/>
      <c r="AO78" s="275"/>
      <c r="AP78" s="275"/>
      <c r="AQ78" s="275"/>
      <c r="AR78" s="275"/>
      <c r="AS78" s="275"/>
      <c r="AT78" s="275">
        <v>5</v>
      </c>
      <c r="AU78" s="275"/>
      <c r="AV78" s="275"/>
      <c r="AW78" s="275"/>
      <c r="AX78" s="275"/>
      <c r="AY78" s="275"/>
      <c r="AZ78" s="192"/>
      <c r="BA78" s="192"/>
    </row>
    <row r="79" spans="1:53" ht="30.9" customHeight="1" x14ac:dyDescent="0.25">
      <c r="A79" s="169" t="s">
        <v>178</v>
      </c>
      <c r="B79" s="170"/>
      <c r="C79" s="171"/>
      <c r="D79" s="302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4"/>
      <c r="R79" s="277"/>
      <c r="S79" s="277"/>
      <c r="T79" s="305"/>
      <c r="U79" s="305"/>
      <c r="V79" s="51"/>
      <c r="W79" s="52"/>
      <c r="X79" s="177">
        <f t="shared" si="21"/>
        <v>5</v>
      </c>
      <c r="Y79" s="177"/>
      <c r="Z79" s="178">
        <f t="shared" si="22"/>
        <v>150</v>
      </c>
      <c r="AA79" s="178"/>
      <c r="AB79" s="178">
        <f t="shared" si="23"/>
        <v>50</v>
      </c>
      <c r="AC79" s="178"/>
      <c r="AD79" s="457">
        <f t="shared" si="16"/>
        <v>25</v>
      </c>
      <c r="AE79" s="457"/>
      <c r="AF79" s="178"/>
      <c r="AG79" s="178"/>
      <c r="AH79" s="458">
        <f t="shared" si="17"/>
        <v>25</v>
      </c>
      <c r="AI79" s="458"/>
      <c r="AJ79" s="179">
        <f t="shared" si="24"/>
        <v>100</v>
      </c>
      <c r="AK79" s="179"/>
      <c r="AL79" s="277"/>
      <c r="AM79" s="277"/>
      <c r="AN79" s="275"/>
      <c r="AO79" s="275"/>
      <c r="AP79" s="275"/>
      <c r="AQ79" s="275"/>
      <c r="AR79" s="275"/>
      <c r="AS79" s="275"/>
      <c r="AT79" s="275">
        <v>5</v>
      </c>
      <c r="AU79" s="275"/>
      <c r="AV79" s="275"/>
      <c r="AW79" s="275"/>
      <c r="AX79" s="275"/>
      <c r="AY79" s="275"/>
      <c r="AZ79" s="192"/>
      <c r="BA79" s="192"/>
    </row>
    <row r="80" spans="1:53" ht="30.9" customHeight="1" x14ac:dyDescent="0.25">
      <c r="A80" s="169" t="s">
        <v>179</v>
      </c>
      <c r="B80" s="170"/>
      <c r="C80" s="171"/>
      <c r="D80" s="302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4"/>
      <c r="R80" s="277"/>
      <c r="S80" s="277"/>
      <c r="T80" s="305"/>
      <c r="U80" s="305"/>
      <c r="V80" s="51"/>
      <c r="W80" s="52"/>
      <c r="X80" s="177">
        <f t="shared" si="12"/>
        <v>5</v>
      </c>
      <c r="Y80" s="177"/>
      <c r="Z80" s="178">
        <f t="shared" si="18"/>
        <v>150</v>
      </c>
      <c r="AA80" s="178"/>
      <c r="AB80" s="178">
        <f t="shared" si="19"/>
        <v>50</v>
      </c>
      <c r="AC80" s="178"/>
      <c r="AD80" s="457">
        <f t="shared" si="16"/>
        <v>25</v>
      </c>
      <c r="AE80" s="457"/>
      <c r="AF80" s="178"/>
      <c r="AG80" s="178"/>
      <c r="AH80" s="458">
        <f t="shared" si="17"/>
        <v>25</v>
      </c>
      <c r="AI80" s="458"/>
      <c r="AJ80" s="179">
        <f t="shared" si="20"/>
        <v>100</v>
      </c>
      <c r="AK80" s="179"/>
      <c r="AL80" s="277"/>
      <c r="AM80" s="277"/>
      <c r="AN80" s="275"/>
      <c r="AO80" s="275"/>
      <c r="AP80" s="275"/>
      <c r="AQ80" s="275"/>
      <c r="AR80" s="275"/>
      <c r="AS80" s="275"/>
      <c r="AT80" s="275">
        <v>5</v>
      </c>
      <c r="AU80" s="275"/>
      <c r="AV80" s="275"/>
      <c r="AW80" s="275"/>
      <c r="AX80" s="275"/>
      <c r="AY80" s="275"/>
      <c r="AZ80" s="192"/>
      <c r="BA80" s="192"/>
    </row>
    <row r="81" spans="1:53" ht="30.9" customHeight="1" x14ac:dyDescent="0.25">
      <c r="A81" s="169" t="s">
        <v>180</v>
      </c>
      <c r="B81" s="170"/>
      <c r="C81" s="171"/>
      <c r="D81" s="302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4"/>
      <c r="R81" s="277"/>
      <c r="S81" s="277"/>
      <c r="T81" s="305"/>
      <c r="U81" s="305"/>
      <c r="V81" s="51"/>
      <c r="W81" s="52"/>
      <c r="X81" s="177">
        <f t="shared" si="12"/>
        <v>5</v>
      </c>
      <c r="Y81" s="177"/>
      <c r="Z81" s="178">
        <f t="shared" si="18"/>
        <v>150</v>
      </c>
      <c r="AA81" s="178"/>
      <c r="AB81" s="178">
        <f t="shared" si="19"/>
        <v>50</v>
      </c>
      <c r="AC81" s="178"/>
      <c r="AD81" s="457">
        <f t="shared" si="16"/>
        <v>25</v>
      </c>
      <c r="AE81" s="457"/>
      <c r="AF81" s="178"/>
      <c r="AG81" s="178"/>
      <c r="AH81" s="458">
        <f t="shared" si="17"/>
        <v>25</v>
      </c>
      <c r="AI81" s="458"/>
      <c r="AJ81" s="179">
        <f t="shared" si="20"/>
        <v>100</v>
      </c>
      <c r="AK81" s="179"/>
      <c r="AL81" s="277"/>
      <c r="AM81" s="277"/>
      <c r="AN81" s="275"/>
      <c r="AO81" s="275"/>
      <c r="AP81" s="275"/>
      <c r="AQ81" s="275"/>
      <c r="AR81" s="275"/>
      <c r="AS81" s="275"/>
      <c r="AT81" s="275">
        <v>5</v>
      </c>
      <c r="AU81" s="275"/>
      <c r="AV81" s="275"/>
      <c r="AW81" s="275"/>
      <c r="AX81" s="275"/>
      <c r="AY81" s="275"/>
      <c r="AZ81" s="192"/>
      <c r="BA81" s="192"/>
    </row>
    <row r="82" spans="1:53" ht="30.9" customHeight="1" x14ac:dyDescent="0.25">
      <c r="A82" s="169" t="s">
        <v>181</v>
      </c>
      <c r="B82" s="170"/>
      <c r="C82" s="171"/>
      <c r="D82" s="302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4"/>
      <c r="R82" s="277"/>
      <c r="S82" s="277"/>
      <c r="T82" s="305"/>
      <c r="U82" s="305"/>
      <c r="V82" s="51"/>
      <c r="W82" s="52"/>
      <c r="X82" s="177">
        <f t="shared" si="12"/>
        <v>7</v>
      </c>
      <c r="Y82" s="177"/>
      <c r="Z82" s="178">
        <f t="shared" si="18"/>
        <v>210</v>
      </c>
      <c r="AA82" s="178"/>
      <c r="AB82" s="178">
        <f t="shared" si="19"/>
        <v>70</v>
      </c>
      <c r="AC82" s="178"/>
      <c r="AD82" s="457">
        <f t="shared" si="16"/>
        <v>35</v>
      </c>
      <c r="AE82" s="457"/>
      <c r="AF82" s="178"/>
      <c r="AG82" s="178"/>
      <c r="AH82" s="458">
        <f t="shared" si="17"/>
        <v>35</v>
      </c>
      <c r="AI82" s="458"/>
      <c r="AJ82" s="179">
        <f t="shared" si="20"/>
        <v>140</v>
      </c>
      <c r="AK82" s="179"/>
      <c r="AL82" s="277"/>
      <c r="AM82" s="277"/>
      <c r="AN82" s="275"/>
      <c r="AO82" s="275"/>
      <c r="AP82" s="275"/>
      <c r="AQ82" s="275"/>
      <c r="AR82" s="275"/>
      <c r="AS82" s="275"/>
      <c r="AT82" s="275"/>
      <c r="AU82" s="275"/>
      <c r="AV82" s="275">
        <v>7</v>
      </c>
      <c r="AW82" s="275"/>
      <c r="AX82" s="275"/>
      <c r="AY82" s="275"/>
      <c r="AZ82" s="192"/>
      <c r="BA82" s="192"/>
    </row>
    <row r="83" spans="1:53" ht="30.9" customHeight="1" x14ac:dyDescent="0.25">
      <c r="A83" s="169" t="s">
        <v>182</v>
      </c>
      <c r="B83" s="170"/>
      <c r="C83" s="171"/>
      <c r="D83" s="302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4"/>
      <c r="R83" s="277"/>
      <c r="S83" s="277"/>
      <c r="T83" s="305"/>
      <c r="U83" s="305"/>
      <c r="V83" s="51"/>
      <c r="W83" s="52"/>
      <c r="X83" s="177">
        <f t="shared" si="12"/>
        <v>7</v>
      </c>
      <c r="Y83" s="177"/>
      <c r="Z83" s="178">
        <f t="shared" si="18"/>
        <v>210</v>
      </c>
      <c r="AA83" s="178"/>
      <c r="AB83" s="178">
        <f t="shared" si="19"/>
        <v>70</v>
      </c>
      <c r="AC83" s="178"/>
      <c r="AD83" s="457">
        <f t="shared" si="16"/>
        <v>35</v>
      </c>
      <c r="AE83" s="457"/>
      <c r="AF83" s="178"/>
      <c r="AG83" s="178"/>
      <c r="AH83" s="458">
        <f t="shared" si="17"/>
        <v>35</v>
      </c>
      <c r="AI83" s="458"/>
      <c r="AJ83" s="179">
        <f t="shared" si="20"/>
        <v>140</v>
      </c>
      <c r="AK83" s="179"/>
      <c r="AL83" s="277"/>
      <c r="AM83" s="277"/>
      <c r="AN83" s="275"/>
      <c r="AO83" s="275"/>
      <c r="AP83" s="275"/>
      <c r="AQ83" s="275"/>
      <c r="AR83" s="275"/>
      <c r="AS83" s="275"/>
      <c r="AT83" s="275"/>
      <c r="AU83" s="275"/>
      <c r="AV83" s="275">
        <v>7</v>
      </c>
      <c r="AW83" s="275"/>
      <c r="AX83" s="275"/>
      <c r="AY83" s="275"/>
      <c r="AZ83" s="192"/>
      <c r="BA83" s="192"/>
    </row>
    <row r="84" spans="1:53" ht="30.9" customHeight="1" x14ac:dyDescent="0.25">
      <c r="A84" s="169" t="s">
        <v>183</v>
      </c>
      <c r="B84" s="170"/>
      <c r="C84" s="171"/>
      <c r="D84" s="302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4"/>
      <c r="R84" s="277"/>
      <c r="S84" s="277"/>
      <c r="T84" s="305"/>
      <c r="U84" s="305"/>
      <c r="V84" s="51"/>
      <c r="W84" s="52"/>
      <c r="X84" s="177">
        <f t="shared" si="12"/>
        <v>6</v>
      </c>
      <c r="Y84" s="177"/>
      <c r="Z84" s="178">
        <f t="shared" si="18"/>
        <v>180</v>
      </c>
      <c r="AA84" s="178"/>
      <c r="AB84" s="178">
        <f t="shared" si="19"/>
        <v>60</v>
      </c>
      <c r="AC84" s="178"/>
      <c r="AD84" s="457">
        <f t="shared" si="16"/>
        <v>30</v>
      </c>
      <c r="AE84" s="457"/>
      <c r="AF84" s="178"/>
      <c r="AG84" s="178"/>
      <c r="AH84" s="458">
        <f t="shared" si="17"/>
        <v>30</v>
      </c>
      <c r="AI84" s="458"/>
      <c r="AJ84" s="179">
        <f t="shared" si="20"/>
        <v>120</v>
      </c>
      <c r="AK84" s="179"/>
      <c r="AL84" s="277"/>
      <c r="AM84" s="277"/>
      <c r="AN84" s="275"/>
      <c r="AO84" s="275"/>
      <c r="AP84" s="275"/>
      <c r="AQ84" s="275"/>
      <c r="AR84" s="275"/>
      <c r="AS84" s="275"/>
      <c r="AT84" s="275"/>
      <c r="AU84" s="275"/>
      <c r="AV84" s="275">
        <v>6</v>
      </c>
      <c r="AW84" s="275"/>
      <c r="AX84" s="275"/>
      <c r="AY84" s="275"/>
      <c r="AZ84" s="192"/>
      <c r="BA84" s="192"/>
    </row>
    <row r="85" spans="1:53" ht="30.9" customHeight="1" thickBot="1" x14ac:dyDescent="0.3">
      <c r="A85" s="169" t="s">
        <v>184</v>
      </c>
      <c r="B85" s="170"/>
      <c r="C85" s="171"/>
      <c r="D85" s="302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  <c r="R85" s="277"/>
      <c r="S85" s="277"/>
      <c r="T85" s="305"/>
      <c r="U85" s="305"/>
      <c r="V85" s="51"/>
      <c r="W85" s="52"/>
      <c r="X85" s="177">
        <f>AL85+AN85+AP85+AR85+AT85+AV85+AX85+AZ85</f>
        <v>6</v>
      </c>
      <c r="Y85" s="177"/>
      <c r="Z85" s="178">
        <f t="shared" si="18"/>
        <v>180</v>
      </c>
      <c r="AA85" s="178"/>
      <c r="AB85" s="178">
        <f t="shared" si="19"/>
        <v>60</v>
      </c>
      <c r="AC85" s="178"/>
      <c r="AD85" s="457">
        <f t="shared" si="16"/>
        <v>30</v>
      </c>
      <c r="AE85" s="457"/>
      <c r="AF85" s="178"/>
      <c r="AG85" s="178"/>
      <c r="AH85" s="458">
        <f t="shared" si="17"/>
        <v>30</v>
      </c>
      <c r="AI85" s="458"/>
      <c r="AJ85" s="179">
        <f t="shared" si="20"/>
        <v>120</v>
      </c>
      <c r="AK85" s="179"/>
      <c r="AL85" s="277"/>
      <c r="AM85" s="277"/>
      <c r="AN85" s="275"/>
      <c r="AO85" s="275"/>
      <c r="AP85" s="275"/>
      <c r="AQ85" s="275"/>
      <c r="AR85" s="275"/>
      <c r="AS85" s="275"/>
      <c r="AT85" s="275"/>
      <c r="AU85" s="275"/>
      <c r="AV85" s="275"/>
      <c r="AW85" s="275"/>
      <c r="AX85" s="275">
        <v>3</v>
      </c>
      <c r="AY85" s="275"/>
      <c r="AZ85" s="192">
        <v>3</v>
      </c>
      <c r="BA85" s="192"/>
    </row>
    <row r="86" spans="1:53" ht="30.9" customHeight="1" thickBot="1" x14ac:dyDescent="0.3">
      <c r="A86" s="294"/>
      <c r="B86" s="295"/>
      <c r="C86" s="296"/>
      <c r="D86" s="297" t="s">
        <v>47</v>
      </c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9"/>
      <c r="R86" s="293"/>
      <c r="S86" s="293"/>
      <c r="T86" s="300"/>
      <c r="U86" s="300"/>
      <c r="V86" s="47"/>
      <c r="W86" s="64"/>
      <c r="X86" s="301"/>
      <c r="Y86" s="301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85"/>
      <c r="AK86" s="285"/>
      <c r="AL86" s="293"/>
      <c r="AM86" s="293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85"/>
      <c r="BA86" s="285"/>
    </row>
    <row r="87" spans="1:53" ht="30.9" customHeight="1" x14ac:dyDescent="0.25">
      <c r="A87" s="169" t="s">
        <v>188</v>
      </c>
      <c r="B87" s="170"/>
      <c r="C87" s="171"/>
      <c r="D87" s="281" t="s">
        <v>100</v>
      </c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3"/>
      <c r="R87" s="277"/>
      <c r="S87" s="277"/>
      <c r="T87" s="103"/>
      <c r="U87" s="104">
        <v>7</v>
      </c>
      <c r="V87" s="65"/>
      <c r="W87" s="66"/>
      <c r="X87" s="177">
        <f>AL87+AN87+AP87+AR87+AT87+AV87+AX87+AZ87</f>
        <v>12</v>
      </c>
      <c r="Y87" s="177"/>
      <c r="Z87" s="178">
        <f>X87*30</f>
        <v>360</v>
      </c>
      <c r="AA87" s="178"/>
      <c r="AB87" s="275"/>
      <c r="AC87" s="275"/>
      <c r="AD87" s="275"/>
      <c r="AE87" s="275"/>
      <c r="AF87" s="276"/>
      <c r="AG87" s="276"/>
      <c r="AH87" s="275"/>
      <c r="AI87" s="275"/>
      <c r="AJ87" s="179">
        <f>Z87-AB87</f>
        <v>360</v>
      </c>
      <c r="AK87" s="179"/>
      <c r="AL87" s="277"/>
      <c r="AM87" s="277"/>
      <c r="AN87" s="275"/>
      <c r="AO87" s="275"/>
      <c r="AP87" s="275"/>
      <c r="AQ87" s="275"/>
      <c r="AR87" s="275"/>
      <c r="AS87" s="275"/>
      <c r="AT87" s="275"/>
      <c r="AU87" s="275"/>
      <c r="AV87" s="275"/>
      <c r="AW87" s="275"/>
      <c r="AX87" s="275">
        <v>12</v>
      </c>
      <c r="AY87" s="275"/>
      <c r="AZ87" s="192"/>
      <c r="BA87" s="192"/>
    </row>
    <row r="88" spans="1:53" ht="30.9" customHeight="1" thickBot="1" x14ac:dyDescent="0.3">
      <c r="A88" s="169" t="s">
        <v>186</v>
      </c>
      <c r="B88" s="170"/>
      <c r="C88" s="171"/>
      <c r="D88" s="278" t="s">
        <v>101</v>
      </c>
      <c r="E88" s="279"/>
      <c r="F88" s="279"/>
      <c r="G88" s="279"/>
      <c r="H88" s="279"/>
      <c r="I88" s="279"/>
      <c r="J88" s="279"/>
      <c r="K88" s="279"/>
      <c r="L88" s="279"/>
      <c r="M88" s="279"/>
      <c r="N88" s="279"/>
      <c r="O88" s="279"/>
      <c r="P88" s="279"/>
      <c r="Q88" s="280"/>
      <c r="R88" s="277"/>
      <c r="S88" s="277"/>
      <c r="T88" s="102"/>
      <c r="U88" s="105">
        <v>8</v>
      </c>
      <c r="V88" s="67"/>
      <c r="W88" s="50"/>
      <c r="X88" s="177">
        <f>AL88+AN88+AP88+AR88+AT88+AV88+AX88+AZ88</f>
        <v>12</v>
      </c>
      <c r="Y88" s="177"/>
      <c r="Z88" s="178">
        <f>X88*30</f>
        <v>360</v>
      </c>
      <c r="AA88" s="178"/>
      <c r="AB88" s="275"/>
      <c r="AC88" s="275"/>
      <c r="AD88" s="275"/>
      <c r="AE88" s="275"/>
      <c r="AF88" s="276"/>
      <c r="AG88" s="276"/>
      <c r="AH88" s="275"/>
      <c r="AI88" s="275"/>
      <c r="AJ88" s="179">
        <f>Z88-AB88</f>
        <v>360</v>
      </c>
      <c r="AK88" s="179"/>
      <c r="AL88" s="277"/>
      <c r="AM88" s="277"/>
      <c r="AN88" s="275"/>
      <c r="AO88" s="275"/>
      <c r="AP88" s="275"/>
      <c r="AQ88" s="275"/>
      <c r="AR88" s="275"/>
      <c r="AS88" s="275"/>
      <c r="AT88" s="275"/>
      <c r="AU88" s="275"/>
      <c r="AV88" s="275"/>
      <c r="AW88" s="275"/>
      <c r="AX88" s="275"/>
      <c r="AY88" s="275"/>
      <c r="AZ88" s="192">
        <v>12</v>
      </c>
      <c r="BA88" s="192"/>
    </row>
    <row r="89" spans="1:53" ht="30.9" customHeight="1" thickBot="1" x14ac:dyDescent="0.3">
      <c r="A89" s="272" t="s">
        <v>50</v>
      </c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3">
        <f>COUNT(R62:S88)</f>
        <v>0</v>
      </c>
      <c r="S89" s="273"/>
      <c r="T89" s="274">
        <f>COUNT(T62:V88)</f>
        <v>2</v>
      </c>
      <c r="U89" s="274"/>
      <c r="V89" s="274"/>
      <c r="W89" s="68">
        <f>COUNT(W66:W88)</f>
        <v>0</v>
      </c>
      <c r="X89" s="271">
        <f>SUM(X62:Y88)</f>
        <v>154</v>
      </c>
      <c r="Y89" s="267"/>
      <c r="Z89" s="267">
        <f>SUM(Z62:AA88)</f>
        <v>4620</v>
      </c>
      <c r="AA89" s="267"/>
      <c r="AB89" s="267">
        <f>SUM(AB62:AC88)</f>
        <v>1300</v>
      </c>
      <c r="AC89" s="267"/>
      <c r="AD89" s="267">
        <f>SUM(AD62:AE88)</f>
        <v>650</v>
      </c>
      <c r="AE89" s="267"/>
      <c r="AF89" s="267">
        <f>SUM(AF62:AG88)</f>
        <v>0</v>
      </c>
      <c r="AG89" s="267"/>
      <c r="AH89" s="267">
        <f>SUM(AH62:AI88)</f>
        <v>650</v>
      </c>
      <c r="AI89" s="267"/>
      <c r="AJ89" s="267">
        <f>SUM(AJ62:AK88)</f>
        <v>3320</v>
      </c>
      <c r="AK89" s="268"/>
      <c r="AL89" s="271">
        <f>SUM(AL62:AM88)</f>
        <v>21</v>
      </c>
      <c r="AM89" s="267"/>
      <c r="AN89" s="267">
        <f>SUM(AN62:AO88)</f>
        <v>16</v>
      </c>
      <c r="AO89" s="267"/>
      <c r="AP89" s="267">
        <f>SUM(AP62:AQ88)</f>
        <v>22</v>
      </c>
      <c r="AQ89" s="267"/>
      <c r="AR89" s="267">
        <f>SUM(AR62:AS88)</f>
        <v>25</v>
      </c>
      <c r="AS89" s="267"/>
      <c r="AT89" s="267">
        <f>SUM(AT62:AU88)</f>
        <v>20</v>
      </c>
      <c r="AU89" s="267"/>
      <c r="AV89" s="267">
        <f>SUM(AV62:AW88)</f>
        <v>20</v>
      </c>
      <c r="AW89" s="267"/>
      <c r="AX89" s="267">
        <f>SUM(AX62:AY88)</f>
        <v>15</v>
      </c>
      <c r="AY89" s="267"/>
      <c r="AZ89" s="267">
        <f>SUM(AZ62:BA88)</f>
        <v>15</v>
      </c>
      <c r="BA89" s="268"/>
    </row>
    <row r="90" spans="1:53" ht="30.9" customHeight="1" thickBot="1" x14ac:dyDescent="0.3">
      <c r="A90" s="252" t="s">
        <v>216</v>
      </c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69">
        <f>R89+R60</f>
        <v>5</v>
      </c>
      <c r="S90" s="269"/>
      <c r="T90" s="270">
        <f>T89+T60</f>
        <v>5</v>
      </c>
      <c r="U90" s="270"/>
      <c r="V90" s="270"/>
      <c r="W90" s="113">
        <f>W89+W60</f>
        <v>0</v>
      </c>
      <c r="X90" s="265">
        <f>X89+X60</f>
        <v>180</v>
      </c>
      <c r="Y90" s="260"/>
      <c r="Z90" s="260">
        <f>Z89+Z60</f>
        <v>5400</v>
      </c>
      <c r="AA90" s="260"/>
      <c r="AB90" s="260">
        <f>AB89+AB60</f>
        <v>1630</v>
      </c>
      <c r="AC90" s="260"/>
      <c r="AD90" s="260">
        <f>AD89+AD60</f>
        <v>812</v>
      </c>
      <c r="AE90" s="260"/>
      <c r="AF90" s="260">
        <f>AF89+AF60</f>
        <v>18</v>
      </c>
      <c r="AG90" s="260"/>
      <c r="AH90" s="260">
        <f>AH89+AH60</f>
        <v>800</v>
      </c>
      <c r="AI90" s="260"/>
      <c r="AJ90" s="260">
        <f>AJ89+AJ60</f>
        <v>3770</v>
      </c>
      <c r="AK90" s="261"/>
      <c r="AL90" s="265">
        <f>AL89+AL60</f>
        <v>30</v>
      </c>
      <c r="AM90" s="260"/>
      <c r="AN90" s="260">
        <f>AN89+AN60</f>
        <v>30</v>
      </c>
      <c r="AO90" s="260"/>
      <c r="AP90" s="260">
        <f>AP89+AP60</f>
        <v>25</v>
      </c>
      <c r="AQ90" s="260"/>
      <c r="AR90" s="260">
        <f>AR89+AR60</f>
        <v>25</v>
      </c>
      <c r="AS90" s="260"/>
      <c r="AT90" s="260">
        <f>AT89+AT60</f>
        <v>20</v>
      </c>
      <c r="AU90" s="260"/>
      <c r="AV90" s="260">
        <f>AV89+AV60</f>
        <v>20</v>
      </c>
      <c r="AW90" s="260"/>
      <c r="AX90" s="260">
        <f>AX89+AX60</f>
        <v>15</v>
      </c>
      <c r="AY90" s="260"/>
      <c r="AZ90" s="260">
        <f>AZ89+AZ60</f>
        <v>15</v>
      </c>
      <c r="BA90" s="261"/>
    </row>
    <row r="91" spans="1:53" ht="30.9" customHeight="1" thickBot="1" x14ac:dyDescent="0.3">
      <c r="A91" s="262" t="s">
        <v>206</v>
      </c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4"/>
    </row>
    <row r="92" spans="1:53" ht="30.9" customHeight="1" thickBot="1" x14ac:dyDescent="0.3">
      <c r="A92" s="256" t="s">
        <v>207</v>
      </c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57"/>
      <c r="AX92" s="257"/>
      <c r="AY92" s="257"/>
      <c r="AZ92" s="257"/>
      <c r="BA92" s="258"/>
    </row>
    <row r="93" spans="1:53" ht="30.9" customHeight="1" x14ac:dyDescent="0.25">
      <c r="A93" s="225" t="s">
        <v>142</v>
      </c>
      <c r="B93" s="226"/>
      <c r="C93" s="227"/>
      <c r="D93" s="172" t="s">
        <v>191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4"/>
      <c r="R93" s="254"/>
      <c r="S93" s="254"/>
      <c r="T93" s="259"/>
      <c r="U93" s="259"/>
      <c r="V93" s="70"/>
      <c r="W93" s="71"/>
      <c r="X93" s="177">
        <f>SUM(AL93:BA93)</f>
        <v>5</v>
      </c>
      <c r="Y93" s="177"/>
      <c r="Z93" s="178">
        <f t="shared" ref="Z93:Z104" si="25">X93*30</f>
        <v>150</v>
      </c>
      <c r="AA93" s="178"/>
      <c r="AB93" s="178">
        <f t="shared" ref="AB93:AB104" si="26">AD93+AF93+AH93</f>
        <v>50</v>
      </c>
      <c r="AC93" s="178"/>
      <c r="AD93" s="178">
        <f>X93*5</f>
        <v>25</v>
      </c>
      <c r="AE93" s="178"/>
      <c r="AF93" s="178"/>
      <c r="AG93" s="178"/>
      <c r="AH93" s="178">
        <f>X93*5</f>
        <v>25</v>
      </c>
      <c r="AI93" s="178"/>
      <c r="AJ93" s="179">
        <f t="shared" ref="AJ93:AJ104" si="27">Z93-AB93</f>
        <v>100</v>
      </c>
      <c r="AK93" s="179"/>
      <c r="AL93" s="254"/>
      <c r="AM93" s="254"/>
      <c r="AN93" s="255"/>
      <c r="AO93" s="255"/>
      <c r="AP93" s="255">
        <v>5</v>
      </c>
      <c r="AQ93" s="255"/>
      <c r="AR93" s="255"/>
      <c r="AS93" s="255"/>
      <c r="AT93" s="255"/>
      <c r="AU93" s="255"/>
      <c r="AV93" s="255"/>
      <c r="AW93" s="255"/>
      <c r="AX93" s="255"/>
      <c r="AY93" s="255"/>
      <c r="AZ93" s="266"/>
      <c r="BA93" s="266"/>
    </row>
    <row r="94" spans="1:53" ht="30.9" customHeight="1" x14ac:dyDescent="0.25">
      <c r="A94" s="169" t="s">
        <v>143</v>
      </c>
      <c r="B94" s="170"/>
      <c r="C94" s="171"/>
      <c r="D94" s="172" t="s">
        <v>192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4"/>
      <c r="R94" s="175"/>
      <c r="S94" s="175"/>
      <c r="T94" s="176"/>
      <c r="U94" s="176"/>
      <c r="V94" s="63"/>
      <c r="W94" s="45"/>
      <c r="X94" s="177">
        <f>SUM(AL94:BA94)</f>
        <v>5</v>
      </c>
      <c r="Y94" s="177"/>
      <c r="Z94" s="178">
        <f t="shared" si="25"/>
        <v>150</v>
      </c>
      <c r="AA94" s="178"/>
      <c r="AB94" s="178">
        <f t="shared" si="26"/>
        <v>50</v>
      </c>
      <c r="AC94" s="178"/>
      <c r="AD94" s="178">
        <f t="shared" ref="AD94:AD104" si="28">X94*5</f>
        <v>25</v>
      </c>
      <c r="AE94" s="178"/>
      <c r="AF94" s="178"/>
      <c r="AG94" s="178"/>
      <c r="AH94" s="178">
        <f t="shared" ref="AH94:AH104" si="29">X94*5</f>
        <v>25</v>
      </c>
      <c r="AI94" s="178"/>
      <c r="AJ94" s="179">
        <f t="shared" si="27"/>
        <v>100</v>
      </c>
      <c r="AK94" s="179"/>
      <c r="AL94" s="175"/>
      <c r="AM94" s="175"/>
      <c r="AN94" s="178"/>
      <c r="AO94" s="178"/>
      <c r="AP94" s="178"/>
      <c r="AQ94" s="178"/>
      <c r="AR94" s="178">
        <v>5</v>
      </c>
      <c r="AS94" s="178"/>
      <c r="AT94" s="178"/>
      <c r="AU94" s="178"/>
      <c r="AV94" s="178"/>
      <c r="AW94" s="178"/>
      <c r="AX94" s="178"/>
      <c r="AY94" s="178"/>
      <c r="AZ94" s="179"/>
      <c r="BA94" s="179"/>
    </row>
    <row r="95" spans="1:53" ht="30.9" customHeight="1" x14ac:dyDescent="0.25">
      <c r="A95" s="169" t="s">
        <v>214</v>
      </c>
      <c r="B95" s="170"/>
      <c r="C95" s="171"/>
      <c r="D95" s="172" t="s">
        <v>193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4"/>
      <c r="R95" s="175"/>
      <c r="S95" s="175"/>
      <c r="T95" s="176"/>
      <c r="U95" s="176"/>
      <c r="V95" s="63"/>
      <c r="W95" s="45"/>
      <c r="X95" s="177">
        <f>SUM(AL95:BA95)</f>
        <v>5</v>
      </c>
      <c r="Y95" s="177"/>
      <c r="Z95" s="178">
        <f t="shared" si="25"/>
        <v>150</v>
      </c>
      <c r="AA95" s="178"/>
      <c r="AB95" s="178">
        <f t="shared" si="26"/>
        <v>50</v>
      </c>
      <c r="AC95" s="178"/>
      <c r="AD95" s="178">
        <f t="shared" si="28"/>
        <v>25</v>
      </c>
      <c r="AE95" s="178"/>
      <c r="AF95" s="178"/>
      <c r="AG95" s="178"/>
      <c r="AH95" s="178">
        <f t="shared" si="29"/>
        <v>25</v>
      </c>
      <c r="AI95" s="178"/>
      <c r="AJ95" s="179">
        <f t="shared" si="27"/>
        <v>100</v>
      </c>
      <c r="AK95" s="179"/>
      <c r="AL95" s="175"/>
      <c r="AM95" s="175"/>
      <c r="AN95" s="178"/>
      <c r="AO95" s="178"/>
      <c r="AP95" s="178"/>
      <c r="AQ95" s="178"/>
      <c r="AR95" s="178"/>
      <c r="AS95" s="178"/>
      <c r="AT95" s="178">
        <v>5</v>
      </c>
      <c r="AU95" s="178"/>
      <c r="AV95" s="178"/>
      <c r="AW95" s="178"/>
      <c r="AX95" s="178"/>
      <c r="AY95" s="178"/>
      <c r="AZ95" s="179"/>
      <c r="BA95" s="179"/>
    </row>
    <row r="96" spans="1:53" ht="30.9" customHeight="1" x14ac:dyDescent="0.25">
      <c r="A96" s="169" t="s">
        <v>144</v>
      </c>
      <c r="B96" s="170"/>
      <c r="C96" s="171"/>
      <c r="D96" s="172" t="s">
        <v>194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4"/>
      <c r="R96" s="175"/>
      <c r="S96" s="175"/>
      <c r="T96" s="176"/>
      <c r="U96" s="176"/>
      <c r="V96" s="63"/>
      <c r="W96" s="45"/>
      <c r="X96" s="177">
        <f>SUM(AL96:BA96)</f>
        <v>5</v>
      </c>
      <c r="Y96" s="177"/>
      <c r="Z96" s="178">
        <f t="shared" si="25"/>
        <v>150</v>
      </c>
      <c r="AA96" s="178"/>
      <c r="AB96" s="178">
        <f t="shared" si="26"/>
        <v>50</v>
      </c>
      <c r="AC96" s="178"/>
      <c r="AD96" s="178">
        <f t="shared" si="28"/>
        <v>25</v>
      </c>
      <c r="AE96" s="178"/>
      <c r="AF96" s="178"/>
      <c r="AG96" s="178"/>
      <c r="AH96" s="178">
        <f t="shared" si="29"/>
        <v>25</v>
      </c>
      <c r="AI96" s="178"/>
      <c r="AJ96" s="179">
        <f t="shared" si="27"/>
        <v>100</v>
      </c>
      <c r="AK96" s="179"/>
      <c r="AL96" s="175"/>
      <c r="AM96" s="175"/>
      <c r="AN96" s="178"/>
      <c r="AO96" s="178"/>
      <c r="AP96" s="178"/>
      <c r="AQ96" s="178"/>
      <c r="AR96" s="178"/>
      <c r="AS96" s="178"/>
      <c r="AT96" s="178">
        <v>5</v>
      </c>
      <c r="AU96" s="178"/>
      <c r="AV96" s="178"/>
      <c r="AW96" s="178"/>
      <c r="AX96" s="178"/>
      <c r="AY96" s="178"/>
      <c r="AZ96" s="179"/>
      <c r="BA96" s="179"/>
    </row>
    <row r="97" spans="1:53" ht="30.9" customHeight="1" x14ac:dyDescent="0.25">
      <c r="A97" s="169" t="s">
        <v>145</v>
      </c>
      <c r="B97" s="170"/>
      <c r="C97" s="171"/>
      <c r="D97" s="172" t="s">
        <v>195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4"/>
      <c r="R97" s="175"/>
      <c r="S97" s="175"/>
      <c r="T97" s="176"/>
      <c r="U97" s="176"/>
      <c r="V97" s="63"/>
      <c r="W97" s="45"/>
      <c r="X97" s="177">
        <f t="shared" ref="X97:X104" si="30">SUM(AL97:BA97)</f>
        <v>5</v>
      </c>
      <c r="Y97" s="177"/>
      <c r="Z97" s="178">
        <f t="shared" si="25"/>
        <v>150</v>
      </c>
      <c r="AA97" s="178"/>
      <c r="AB97" s="178">
        <f t="shared" si="26"/>
        <v>50</v>
      </c>
      <c r="AC97" s="178"/>
      <c r="AD97" s="178">
        <f t="shared" si="28"/>
        <v>25</v>
      </c>
      <c r="AE97" s="178"/>
      <c r="AF97" s="178"/>
      <c r="AG97" s="178"/>
      <c r="AH97" s="178">
        <f t="shared" si="29"/>
        <v>25</v>
      </c>
      <c r="AI97" s="178"/>
      <c r="AJ97" s="179">
        <f t="shared" si="27"/>
        <v>100</v>
      </c>
      <c r="AK97" s="179"/>
      <c r="AL97" s="175"/>
      <c r="AM97" s="175"/>
      <c r="AN97" s="178"/>
      <c r="AO97" s="178"/>
      <c r="AP97" s="178"/>
      <c r="AQ97" s="178"/>
      <c r="AR97" s="178"/>
      <c r="AS97" s="178"/>
      <c r="AT97" s="178"/>
      <c r="AU97" s="178"/>
      <c r="AV97" s="178">
        <v>5</v>
      </c>
      <c r="AW97" s="178"/>
      <c r="AX97" s="178"/>
      <c r="AY97" s="178"/>
      <c r="AZ97" s="179"/>
      <c r="BA97" s="179"/>
    </row>
    <row r="98" spans="1:53" ht="30.9" customHeight="1" x14ac:dyDescent="0.25">
      <c r="A98" s="169" t="s">
        <v>146</v>
      </c>
      <c r="B98" s="170"/>
      <c r="C98" s="171"/>
      <c r="D98" s="172" t="s">
        <v>196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4"/>
      <c r="R98" s="175"/>
      <c r="S98" s="175"/>
      <c r="T98" s="176"/>
      <c r="U98" s="176"/>
      <c r="V98" s="63"/>
      <c r="W98" s="45"/>
      <c r="X98" s="177">
        <f t="shared" si="30"/>
        <v>5</v>
      </c>
      <c r="Y98" s="177"/>
      <c r="Z98" s="178">
        <f t="shared" si="25"/>
        <v>150</v>
      </c>
      <c r="AA98" s="178"/>
      <c r="AB98" s="178">
        <f t="shared" si="26"/>
        <v>50</v>
      </c>
      <c r="AC98" s="178"/>
      <c r="AD98" s="178">
        <f t="shared" si="28"/>
        <v>25</v>
      </c>
      <c r="AE98" s="178"/>
      <c r="AF98" s="178"/>
      <c r="AG98" s="178"/>
      <c r="AH98" s="178">
        <f t="shared" si="29"/>
        <v>25</v>
      </c>
      <c r="AI98" s="178"/>
      <c r="AJ98" s="179">
        <f t="shared" si="27"/>
        <v>100</v>
      </c>
      <c r="AK98" s="179"/>
      <c r="AL98" s="175"/>
      <c r="AM98" s="175"/>
      <c r="AN98" s="178"/>
      <c r="AO98" s="178"/>
      <c r="AP98" s="178"/>
      <c r="AQ98" s="178"/>
      <c r="AR98" s="178"/>
      <c r="AS98" s="178"/>
      <c r="AT98" s="178"/>
      <c r="AU98" s="178"/>
      <c r="AV98" s="178">
        <v>5</v>
      </c>
      <c r="AW98" s="178"/>
      <c r="AX98" s="178"/>
      <c r="AY98" s="178"/>
      <c r="AZ98" s="179"/>
      <c r="BA98" s="179"/>
    </row>
    <row r="99" spans="1:53" ht="30.9" customHeight="1" x14ac:dyDescent="0.25">
      <c r="A99" s="169" t="s">
        <v>147</v>
      </c>
      <c r="B99" s="170"/>
      <c r="C99" s="171"/>
      <c r="D99" s="172" t="s">
        <v>197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4"/>
      <c r="R99" s="175"/>
      <c r="S99" s="175"/>
      <c r="T99" s="176"/>
      <c r="U99" s="176"/>
      <c r="V99" s="63"/>
      <c r="W99" s="45"/>
      <c r="X99" s="177">
        <f t="shared" si="30"/>
        <v>5</v>
      </c>
      <c r="Y99" s="177"/>
      <c r="Z99" s="178">
        <f t="shared" si="25"/>
        <v>150</v>
      </c>
      <c r="AA99" s="178"/>
      <c r="AB99" s="178">
        <f t="shared" si="26"/>
        <v>50</v>
      </c>
      <c r="AC99" s="178"/>
      <c r="AD99" s="178">
        <f t="shared" si="28"/>
        <v>25</v>
      </c>
      <c r="AE99" s="178"/>
      <c r="AF99" s="178"/>
      <c r="AG99" s="178"/>
      <c r="AH99" s="178">
        <f t="shared" si="29"/>
        <v>25</v>
      </c>
      <c r="AI99" s="178"/>
      <c r="AJ99" s="179">
        <f t="shared" si="27"/>
        <v>100</v>
      </c>
      <c r="AK99" s="179"/>
      <c r="AL99" s="175"/>
      <c r="AM99" s="175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>
        <v>5</v>
      </c>
      <c r="AY99" s="178"/>
      <c r="AZ99" s="179"/>
      <c r="BA99" s="179"/>
    </row>
    <row r="100" spans="1:53" ht="30.9" customHeight="1" x14ac:dyDescent="0.25">
      <c r="A100" s="169" t="s">
        <v>148</v>
      </c>
      <c r="B100" s="170"/>
      <c r="C100" s="171"/>
      <c r="D100" s="172" t="s">
        <v>198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4"/>
      <c r="R100" s="175"/>
      <c r="S100" s="175"/>
      <c r="T100" s="176"/>
      <c r="U100" s="176"/>
      <c r="V100" s="63"/>
      <c r="W100" s="45"/>
      <c r="X100" s="177">
        <f t="shared" si="30"/>
        <v>5</v>
      </c>
      <c r="Y100" s="177"/>
      <c r="Z100" s="178">
        <f t="shared" si="25"/>
        <v>150</v>
      </c>
      <c r="AA100" s="178"/>
      <c r="AB100" s="178">
        <f t="shared" si="26"/>
        <v>50</v>
      </c>
      <c r="AC100" s="178"/>
      <c r="AD100" s="178">
        <f t="shared" si="28"/>
        <v>25</v>
      </c>
      <c r="AE100" s="178"/>
      <c r="AF100" s="178"/>
      <c r="AG100" s="178"/>
      <c r="AH100" s="178">
        <f t="shared" si="29"/>
        <v>25</v>
      </c>
      <c r="AI100" s="178"/>
      <c r="AJ100" s="179">
        <f t="shared" si="27"/>
        <v>100</v>
      </c>
      <c r="AK100" s="179"/>
      <c r="AL100" s="175"/>
      <c r="AM100" s="175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>
        <v>5</v>
      </c>
      <c r="AY100" s="178"/>
      <c r="AZ100" s="179"/>
      <c r="BA100" s="179"/>
    </row>
    <row r="101" spans="1:53" ht="30.9" customHeight="1" x14ac:dyDescent="0.25">
      <c r="A101" s="169" t="s">
        <v>149</v>
      </c>
      <c r="B101" s="170"/>
      <c r="C101" s="171"/>
      <c r="D101" s="172" t="s">
        <v>199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4"/>
      <c r="R101" s="175"/>
      <c r="S101" s="175"/>
      <c r="T101" s="176"/>
      <c r="U101" s="176"/>
      <c r="V101" s="63"/>
      <c r="W101" s="45"/>
      <c r="X101" s="177">
        <f t="shared" si="30"/>
        <v>5</v>
      </c>
      <c r="Y101" s="177"/>
      <c r="Z101" s="178">
        <f t="shared" si="25"/>
        <v>150</v>
      </c>
      <c r="AA101" s="178"/>
      <c r="AB101" s="178">
        <f t="shared" si="26"/>
        <v>50</v>
      </c>
      <c r="AC101" s="178"/>
      <c r="AD101" s="178">
        <f t="shared" si="28"/>
        <v>25</v>
      </c>
      <c r="AE101" s="178"/>
      <c r="AF101" s="178"/>
      <c r="AG101" s="178"/>
      <c r="AH101" s="178">
        <f t="shared" si="29"/>
        <v>25</v>
      </c>
      <c r="AI101" s="178"/>
      <c r="AJ101" s="179">
        <f t="shared" si="27"/>
        <v>100</v>
      </c>
      <c r="AK101" s="179"/>
      <c r="AL101" s="175"/>
      <c r="AM101" s="175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>
        <v>5</v>
      </c>
      <c r="AY101" s="178"/>
      <c r="AZ101" s="179"/>
      <c r="BA101" s="179"/>
    </row>
    <row r="102" spans="1:53" ht="30.9" customHeight="1" x14ac:dyDescent="0.25">
      <c r="A102" s="169" t="s">
        <v>150</v>
      </c>
      <c r="B102" s="170"/>
      <c r="C102" s="171"/>
      <c r="D102" s="172" t="s">
        <v>163</v>
      </c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4"/>
      <c r="R102" s="175"/>
      <c r="S102" s="175"/>
      <c r="T102" s="176"/>
      <c r="U102" s="176"/>
      <c r="V102" s="63"/>
      <c r="W102" s="45"/>
      <c r="X102" s="177">
        <f t="shared" si="30"/>
        <v>5</v>
      </c>
      <c r="Y102" s="177"/>
      <c r="Z102" s="178">
        <f t="shared" si="25"/>
        <v>150</v>
      </c>
      <c r="AA102" s="178"/>
      <c r="AB102" s="178">
        <f t="shared" si="26"/>
        <v>50</v>
      </c>
      <c r="AC102" s="178"/>
      <c r="AD102" s="178">
        <f t="shared" si="28"/>
        <v>25</v>
      </c>
      <c r="AE102" s="178"/>
      <c r="AF102" s="178"/>
      <c r="AG102" s="178"/>
      <c r="AH102" s="178">
        <f t="shared" si="29"/>
        <v>25</v>
      </c>
      <c r="AI102" s="178"/>
      <c r="AJ102" s="179">
        <f t="shared" si="27"/>
        <v>100</v>
      </c>
      <c r="AK102" s="179"/>
      <c r="AL102" s="175"/>
      <c r="AM102" s="175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9">
        <v>5</v>
      </c>
      <c r="BA102" s="179"/>
    </row>
    <row r="103" spans="1:53" ht="30.9" customHeight="1" x14ac:dyDescent="0.25">
      <c r="A103" s="169" t="s">
        <v>151</v>
      </c>
      <c r="B103" s="170"/>
      <c r="C103" s="171"/>
      <c r="D103" s="172" t="s">
        <v>164</v>
      </c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4"/>
      <c r="R103" s="175"/>
      <c r="S103" s="175"/>
      <c r="T103" s="176"/>
      <c r="U103" s="176"/>
      <c r="V103" s="63"/>
      <c r="W103" s="45"/>
      <c r="X103" s="177">
        <f t="shared" si="30"/>
        <v>5</v>
      </c>
      <c r="Y103" s="177"/>
      <c r="Z103" s="178">
        <f t="shared" si="25"/>
        <v>150</v>
      </c>
      <c r="AA103" s="178"/>
      <c r="AB103" s="178">
        <f t="shared" si="26"/>
        <v>50</v>
      </c>
      <c r="AC103" s="178"/>
      <c r="AD103" s="178">
        <f t="shared" si="28"/>
        <v>25</v>
      </c>
      <c r="AE103" s="178"/>
      <c r="AF103" s="178"/>
      <c r="AG103" s="178"/>
      <c r="AH103" s="178">
        <f t="shared" si="29"/>
        <v>25</v>
      </c>
      <c r="AI103" s="178"/>
      <c r="AJ103" s="179">
        <f t="shared" si="27"/>
        <v>100</v>
      </c>
      <c r="AK103" s="179"/>
      <c r="AL103" s="175"/>
      <c r="AM103" s="175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9">
        <v>5</v>
      </c>
      <c r="BA103" s="179"/>
    </row>
    <row r="104" spans="1:53" ht="30.9" customHeight="1" thickBot="1" x14ac:dyDescent="0.3">
      <c r="A104" s="169" t="s">
        <v>152</v>
      </c>
      <c r="B104" s="170"/>
      <c r="C104" s="171"/>
      <c r="D104" s="172" t="s">
        <v>165</v>
      </c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4"/>
      <c r="R104" s="175"/>
      <c r="S104" s="175"/>
      <c r="T104" s="176"/>
      <c r="U104" s="176"/>
      <c r="V104" s="63"/>
      <c r="W104" s="45"/>
      <c r="X104" s="177">
        <f t="shared" si="30"/>
        <v>5</v>
      </c>
      <c r="Y104" s="177"/>
      <c r="Z104" s="178">
        <f t="shared" si="25"/>
        <v>150</v>
      </c>
      <c r="AA104" s="178"/>
      <c r="AB104" s="178">
        <f t="shared" si="26"/>
        <v>50</v>
      </c>
      <c r="AC104" s="178"/>
      <c r="AD104" s="178">
        <f t="shared" si="28"/>
        <v>25</v>
      </c>
      <c r="AE104" s="178"/>
      <c r="AF104" s="178"/>
      <c r="AG104" s="178"/>
      <c r="AH104" s="178">
        <f t="shared" si="29"/>
        <v>25</v>
      </c>
      <c r="AI104" s="178"/>
      <c r="AJ104" s="179">
        <f t="shared" si="27"/>
        <v>100</v>
      </c>
      <c r="AK104" s="179"/>
      <c r="AL104" s="175"/>
      <c r="AM104" s="175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9">
        <v>5</v>
      </c>
      <c r="BA104" s="179"/>
    </row>
    <row r="105" spans="1:53" ht="30.9" hidden="1" customHeight="1" thickBot="1" x14ac:dyDescent="0.3">
      <c r="A105" s="169"/>
      <c r="B105" s="170"/>
      <c r="C105" s="171"/>
      <c r="D105" s="172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4"/>
      <c r="R105" s="175"/>
      <c r="S105" s="175"/>
      <c r="T105" s="176"/>
      <c r="U105" s="176"/>
      <c r="V105" s="63"/>
      <c r="W105" s="45"/>
      <c r="X105" s="177">
        <f t="shared" ref="X105" si="31">SUM(AL105:BA105)</f>
        <v>0</v>
      </c>
      <c r="Y105" s="177"/>
      <c r="Z105" s="178">
        <f t="shared" ref="Z105" si="32">X105*30</f>
        <v>0</v>
      </c>
      <c r="AA105" s="178"/>
      <c r="AB105" s="178">
        <f t="shared" ref="AB105" si="33">AD105+AF105+AH105</f>
        <v>0</v>
      </c>
      <c r="AC105" s="178"/>
      <c r="AD105" s="178">
        <f t="shared" ref="AD105" si="34">X105*6</f>
        <v>0</v>
      </c>
      <c r="AE105" s="178"/>
      <c r="AF105" s="178"/>
      <c r="AG105" s="178"/>
      <c r="AH105" s="178">
        <f t="shared" ref="AH105" si="35">X105*6</f>
        <v>0</v>
      </c>
      <c r="AI105" s="178"/>
      <c r="AJ105" s="179">
        <f t="shared" ref="AJ105" si="36">Z105-AB105</f>
        <v>0</v>
      </c>
      <c r="AK105" s="179"/>
      <c r="AL105" s="175"/>
      <c r="AM105" s="175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9"/>
      <c r="BA105" s="179"/>
    </row>
    <row r="106" spans="1:53" ht="30.9" customHeight="1" thickBot="1" x14ac:dyDescent="0.3">
      <c r="A106" s="456" t="s">
        <v>217</v>
      </c>
      <c r="B106" s="456"/>
      <c r="C106" s="456"/>
      <c r="D106" s="456"/>
      <c r="E106" s="456"/>
      <c r="F106" s="456"/>
      <c r="G106" s="456"/>
      <c r="H106" s="456"/>
      <c r="I106" s="456"/>
      <c r="J106" s="456"/>
      <c r="K106" s="456"/>
      <c r="L106" s="456"/>
      <c r="M106" s="456"/>
      <c r="N106" s="456"/>
      <c r="O106" s="456"/>
      <c r="P106" s="456"/>
      <c r="Q106" s="456"/>
      <c r="R106" s="253">
        <f>COUNT(R93:S105)</f>
        <v>0</v>
      </c>
      <c r="S106" s="253"/>
      <c r="T106" s="240">
        <f>COUNT(T93:V105)</f>
        <v>0</v>
      </c>
      <c r="U106" s="240"/>
      <c r="V106" s="240"/>
      <c r="W106" s="46">
        <f>COUNT(W93:W105)</f>
        <v>0</v>
      </c>
      <c r="X106" s="242">
        <f>SUM(X93:Y105)</f>
        <v>60</v>
      </c>
      <c r="Y106" s="242"/>
      <c r="Z106" s="240">
        <f>SUM(Z93:AA105)</f>
        <v>1800</v>
      </c>
      <c r="AA106" s="240"/>
      <c r="AB106" s="240">
        <f>SUM(AB93:AC105)</f>
        <v>600</v>
      </c>
      <c r="AC106" s="240"/>
      <c r="AD106" s="240">
        <f>SUM(AD93:AE105)</f>
        <v>300</v>
      </c>
      <c r="AE106" s="240"/>
      <c r="AF106" s="240">
        <f>SUM(AF93:AG105)</f>
        <v>0</v>
      </c>
      <c r="AG106" s="240"/>
      <c r="AH106" s="240">
        <f>SUM(AH93:AI105)</f>
        <v>300</v>
      </c>
      <c r="AI106" s="240"/>
      <c r="AJ106" s="241">
        <f>SUM(AJ93:AK105)</f>
        <v>1200</v>
      </c>
      <c r="AK106" s="241"/>
      <c r="AL106" s="242">
        <f>SUM(AL93:AM105)</f>
        <v>0</v>
      </c>
      <c r="AM106" s="242"/>
      <c r="AN106" s="240">
        <f>SUM(AN93:AO105)</f>
        <v>0</v>
      </c>
      <c r="AO106" s="240"/>
      <c r="AP106" s="240">
        <f>SUM(AP93:AQ105)</f>
        <v>5</v>
      </c>
      <c r="AQ106" s="240"/>
      <c r="AR106" s="240">
        <f>SUM(AR93:AS105)</f>
        <v>5</v>
      </c>
      <c r="AS106" s="240"/>
      <c r="AT106" s="240">
        <f>SUM(AT93:AU105)</f>
        <v>10</v>
      </c>
      <c r="AU106" s="240"/>
      <c r="AV106" s="240">
        <f>SUM(AV93:AW105)</f>
        <v>10</v>
      </c>
      <c r="AW106" s="240"/>
      <c r="AX106" s="240">
        <f>SUM(AX93:AY105)</f>
        <v>15</v>
      </c>
      <c r="AY106" s="240"/>
      <c r="AZ106" s="241">
        <f>SUM(AZ93:BA105)</f>
        <v>15</v>
      </c>
      <c r="BA106" s="241"/>
    </row>
    <row r="107" spans="1:53" ht="30.9" customHeight="1" thickBot="1" x14ac:dyDescent="0.3">
      <c r="A107" s="108"/>
      <c r="B107" s="109"/>
      <c r="C107" s="110"/>
      <c r="D107" s="214" t="s">
        <v>208</v>
      </c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6"/>
      <c r="R107" s="217"/>
      <c r="S107" s="217"/>
      <c r="T107" s="218"/>
      <c r="U107" s="218"/>
      <c r="V107" s="72"/>
      <c r="W107" s="73"/>
      <c r="X107" s="217" t="s">
        <v>89</v>
      </c>
      <c r="Y107" s="217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8"/>
      <c r="AK107" s="218"/>
      <c r="AL107" s="217" t="s">
        <v>209</v>
      </c>
      <c r="AM107" s="217"/>
      <c r="AN107" s="219" t="s">
        <v>209</v>
      </c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34"/>
      <c r="BA107" s="234"/>
    </row>
    <row r="108" spans="1:53" ht="30" customHeight="1" thickBot="1" x14ac:dyDescent="0.3">
      <c r="A108" s="108"/>
      <c r="B108" s="109"/>
      <c r="C108" s="110"/>
      <c r="D108" s="214" t="s">
        <v>117</v>
      </c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6"/>
      <c r="R108" s="217"/>
      <c r="S108" s="217"/>
      <c r="T108" s="218"/>
      <c r="U108" s="218"/>
      <c r="V108" s="72"/>
      <c r="W108" s="73"/>
      <c r="X108" s="217" t="s">
        <v>89</v>
      </c>
      <c r="Y108" s="217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8"/>
      <c r="AK108" s="218"/>
      <c r="AL108" s="217" t="s">
        <v>209</v>
      </c>
      <c r="AM108" s="217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34"/>
      <c r="BA108" s="234"/>
    </row>
    <row r="109" spans="1:53" ht="36" hidden="1" customHeight="1" thickBot="1" x14ac:dyDescent="0.3">
      <c r="A109" s="108"/>
      <c r="B109" s="109"/>
      <c r="C109" s="110"/>
      <c r="D109" s="214" t="s">
        <v>88</v>
      </c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6"/>
      <c r="R109" s="217"/>
      <c r="S109" s="217"/>
      <c r="T109" s="218"/>
      <c r="U109" s="218"/>
      <c r="V109" s="72"/>
      <c r="W109" s="73"/>
      <c r="X109" s="217" t="s">
        <v>89</v>
      </c>
      <c r="Y109" s="217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8"/>
      <c r="AK109" s="218"/>
      <c r="AL109" s="217"/>
      <c r="AM109" s="217"/>
      <c r="AN109" s="219"/>
      <c r="AO109" s="219"/>
      <c r="AP109" s="219"/>
      <c r="AQ109" s="219"/>
      <c r="AR109" s="219"/>
      <c r="AS109" s="219"/>
      <c r="AT109" s="219" t="s">
        <v>90</v>
      </c>
      <c r="AU109" s="219"/>
      <c r="AV109" s="219"/>
      <c r="AW109" s="219"/>
      <c r="AX109" s="219"/>
      <c r="AY109" s="219"/>
      <c r="AZ109" s="234"/>
      <c r="BA109" s="234"/>
    </row>
    <row r="110" spans="1:53" ht="28.8" thickBot="1" x14ac:dyDescent="0.3">
      <c r="A110" s="247" t="s">
        <v>91</v>
      </c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9"/>
      <c r="R110" s="250">
        <f>R106+R90</f>
        <v>5</v>
      </c>
      <c r="S110" s="251"/>
      <c r="T110" s="251">
        <f>T106+T90</f>
        <v>5</v>
      </c>
      <c r="U110" s="251"/>
      <c r="V110" s="251"/>
      <c r="W110" s="111"/>
      <c r="X110" s="237">
        <f>X106+X90</f>
        <v>240</v>
      </c>
      <c r="Y110" s="237"/>
      <c r="Z110" s="237">
        <f>Z106+Z90</f>
        <v>7200</v>
      </c>
      <c r="AA110" s="237"/>
      <c r="AB110" s="237">
        <f>AB106+AB90</f>
        <v>2230</v>
      </c>
      <c r="AC110" s="237"/>
      <c r="AD110" s="237">
        <f>AD106+AD90</f>
        <v>1112</v>
      </c>
      <c r="AE110" s="237"/>
      <c r="AF110" s="237">
        <f>AF106+AF90</f>
        <v>18</v>
      </c>
      <c r="AG110" s="237"/>
      <c r="AH110" s="237">
        <f>AH106+AH90</f>
        <v>1100</v>
      </c>
      <c r="AI110" s="237"/>
      <c r="AJ110" s="237">
        <f>AJ106+AJ90</f>
        <v>4970</v>
      </c>
      <c r="AK110" s="237"/>
      <c r="AL110" s="238">
        <f>AL106+AL90</f>
        <v>30</v>
      </c>
      <c r="AM110" s="237"/>
      <c r="AN110" s="238">
        <f>AN106+AN90</f>
        <v>30</v>
      </c>
      <c r="AO110" s="237"/>
      <c r="AP110" s="238">
        <f>AP106+AP90</f>
        <v>30</v>
      </c>
      <c r="AQ110" s="237"/>
      <c r="AR110" s="238">
        <f>AR106+AR90</f>
        <v>30</v>
      </c>
      <c r="AS110" s="237"/>
      <c r="AT110" s="238">
        <f>AT106+AT90</f>
        <v>30</v>
      </c>
      <c r="AU110" s="237"/>
      <c r="AV110" s="238">
        <f>AV106+AV90</f>
        <v>30</v>
      </c>
      <c r="AW110" s="237"/>
      <c r="AX110" s="238">
        <f>AX106+AX90</f>
        <v>30</v>
      </c>
      <c r="AY110" s="237"/>
      <c r="AZ110" s="238">
        <f>AZ106+AZ90</f>
        <v>30</v>
      </c>
      <c r="BA110" s="237"/>
    </row>
    <row r="111" spans="1:53" ht="28.2" x14ac:dyDescent="0.25">
      <c r="A111" s="245" t="s">
        <v>92</v>
      </c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245"/>
      <c r="AH111" s="245"/>
      <c r="AI111" s="245"/>
      <c r="AJ111" s="246">
        <f>SUM(AL111:BA111)</f>
        <v>5</v>
      </c>
      <c r="AK111" s="246"/>
      <c r="AL111" s="239">
        <f>COUNTIF($R53:$S59,AL$48)+COUNTIF($R62:$S86,AL$48)+COUNTIF($R93:$S105,AL$48)</f>
        <v>2</v>
      </c>
      <c r="AM111" s="239"/>
      <c r="AN111" s="239">
        <f>COUNTIF($R53:$S59,AN$48)+COUNTIF($R62:$S86,AN$48)+COUNTIF($R93:$S105,AN$48)</f>
        <v>3</v>
      </c>
      <c r="AO111" s="239"/>
      <c r="AP111" s="239">
        <f>COUNTIF($R53:$S59,AP$48)+COUNTIF($R62:$S86,AP$48)+COUNTIF($R93:$S105,AP$48)</f>
        <v>0</v>
      </c>
      <c r="AQ111" s="239"/>
      <c r="AR111" s="239">
        <f>COUNTIF($R53:$S59,AR$48)+COUNTIF($R62:$S86,AR$48)+COUNTIF($R93:$S105,AR$48)</f>
        <v>0</v>
      </c>
      <c r="AS111" s="239"/>
      <c r="AT111" s="239">
        <f>COUNTIF($R53:$S59,AT$48)+COUNTIF($R62:$S86,AT$48)+COUNTIF($R93:$S105,AT$48)</f>
        <v>0</v>
      </c>
      <c r="AU111" s="239"/>
      <c r="AV111" s="239">
        <f>COUNTIF($R53:$S59,AV$48)+COUNTIF($R62:$S86,AV$48)+COUNTIF($R93:$S105,AV$48)</f>
        <v>0</v>
      </c>
      <c r="AW111" s="239"/>
      <c r="AX111" s="239">
        <f>COUNTIF($R53:$S59,AX$48)+COUNTIF($R62:$S86,AX$48)+COUNTIF($R93:$S105,AX$48)</f>
        <v>0</v>
      </c>
      <c r="AY111" s="239"/>
      <c r="AZ111" s="239">
        <f>COUNTIF($R53:$S59,AZ$48)+COUNTIF($R62:$S86,AZ$48)+COUNTIF($R93:$S105,AZ$48)</f>
        <v>0</v>
      </c>
      <c r="BA111" s="239"/>
    </row>
    <row r="112" spans="1:53" ht="28.2" x14ac:dyDescent="0.25">
      <c r="A112" s="235" t="s">
        <v>93</v>
      </c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6">
        <f>SUM(AL112:BA112)</f>
        <v>3</v>
      </c>
      <c r="AK112" s="236"/>
      <c r="AL112" s="230">
        <f>COUNTIF($T53:$V58,AL$48)+COUNTIF($T59:$V59,AL$48)+COUNTIF($T62:$V85,AL$48)+COUNTIF($T93:$V105,AL$48)</f>
        <v>1</v>
      </c>
      <c r="AM112" s="230"/>
      <c r="AN112" s="230">
        <f>COUNTIF($T53:$V58,AN$48)+COUNTIF($T59:$V59,AN$48)+COUNTIF($T62:$V85,AN$48)+COUNTIF($T93:$V105,AN$48)</f>
        <v>1</v>
      </c>
      <c r="AO112" s="230"/>
      <c r="AP112" s="230">
        <f>COUNTIF($T53:$V58,AP$48)+COUNTIF($T59:$V59,AP$48)+COUNTIF($T62:$V85,AP$48)+COUNTIF($T93:$V105,AP$48)</f>
        <v>1</v>
      </c>
      <c r="AQ112" s="230"/>
      <c r="AR112" s="230">
        <f>COUNTIF($T53:$V58,AR$48)+COUNTIF($T59:$V59,AR$48)+COUNTIF($T62:$V85,AR$48)+COUNTIF($T93:$V105,AR$48)</f>
        <v>0</v>
      </c>
      <c r="AS112" s="230"/>
      <c r="AT112" s="230">
        <f>COUNTIF($T53:$V58,AT$48)+COUNTIF($T59:$V59,AT$48)+COUNTIF($T62:$V85,AT$48)+COUNTIF($T93:$V105,AT$48)</f>
        <v>0</v>
      </c>
      <c r="AU112" s="230"/>
      <c r="AV112" s="230">
        <f>COUNTIF($T53:$V58,AV$48)+COUNTIF($T59:$V59,AV$48)+COUNTIF($T62:$V85,AV$48)+COUNTIF($T93:$V105,AV$48)</f>
        <v>0</v>
      </c>
      <c r="AW112" s="230"/>
      <c r="AX112" s="230">
        <f>COUNTIF($T53:$V58,AX$48)+COUNTIF($T59:$V59,AX$48)+COUNTIF($T62:$V85,AX$48)+COUNTIF($T93:$V105,AX$48)</f>
        <v>0</v>
      </c>
      <c r="AY112" s="230"/>
      <c r="AZ112" s="230">
        <f>COUNTIF($T53:$V58,AZ$48)+COUNTIF($T59:$V59,AZ$48)+COUNTIF($T62:$V85,AZ$48)+COUNTIF($T93:$V105,AZ$48)</f>
        <v>0</v>
      </c>
      <c r="BA112" s="230"/>
    </row>
    <row r="113" spans="1:53" ht="28.2" x14ac:dyDescent="0.25">
      <c r="A113" s="235" t="s">
        <v>99</v>
      </c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6">
        <f>SUM(AL113:BA113)</f>
        <v>2</v>
      </c>
      <c r="AK113" s="236"/>
      <c r="AL113" s="230">
        <f>COUNTIF($T87:$V88,AL$48)</f>
        <v>0</v>
      </c>
      <c r="AM113" s="230"/>
      <c r="AN113" s="230">
        <f>COUNTIF($T87:$V88,AN$48)</f>
        <v>0</v>
      </c>
      <c r="AO113" s="230"/>
      <c r="AP113" s="230">
        <f>COUNTIF($T87:$V88,AP$48)</f>
        <v>0</v>
      </c>
      <c r="AQ113" s="230"/>
      <c r="AR113" s="230">
        <f>COUNTIF($T87:$V88,AR$48)</f>
        <v>0</v>
      </c>
      <c r="AS113" s="230"/>
      <c r="AT113" s="230">
        <f>COUNTIF($T87:$V88,AT$48)</f>
        <v>0</v>
      </c>
      <c r="AU113" s="230"/>
      <c r="AV113" s="230">
        <f>COUNTIF($T87:$V88,AV$48)</f>
        <v>0</v>
      </c>
      <c r="AW113" s="230"/>
      <c r="AX113" s="230">
        <f>COUNTIF($T87:$V88,AX$48)</f>
        <v>1</v>
      </c>
      <c r="AY113" s="230"/>
      <c r="AZ113" s="230">
        <f>COUNTIF($T87:$V88,AZ$48)</f>
        <v>1</v>
      </c>
      <c r="BA113" s="230"/>
    </row>
    <row r="114" spans="1:53" ht="28.2" x14ac:dyDescent="0.25">
      <c r="A114" s="243" t="s">
        <v>94</v>
      </c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4">
        <f>SUM(AL114:BA114)</f>
        <v>0</v>
      </c>
      <c r="AK114" s="244"/>
      <c r="AL114" s="230">
        <f>COUNTIF($W53:$W59,AL$48)+COUNTIF($W62:$W85,AL$48)+COUNTIF($W93:$W105,AL$48)</f>
        <v>0</v>
      </c>
      <c r="AM114" s="230"/>
      <c r="AN114" s="230">
        <f>COUNTIF($W53:$W59,AN$48)+COUNTIF($W62:$W85,AN$48)+COUNTIF($W93:$W105,AN$48)</f>
        <v>0</v>
      </c>
      <c r="AO114" s="230"/>
      <c r="AP114" s="230">
        <f>COUNTIF($W53:$W59,AP$48)+COUNTIF($W62:$W85,AP$48)+COUNTIF($W93:$W105,AP$48)</f>
        <v>0</v>
      </c>
      <c r="AQ114" s="230"/>
      <c r="AR114" s="230">
        <f>COUNTIF($W53:$W59,AR$48)+COUNTIF($W62:$W85,AR$48)+COUNTIF($W93:$W105,AR$48)</f>
        <v>0</v>
      </c>
      <c r="AS114" s="230"/>
      <c r="AT114" s="230">
        <f>COUNTIF($W53:$W59,AT$48)+COUNTIF($W62:$W85,AT$48)+COUNTIF($W93:$W105,AT$48)</f>
        <v>0</v>
      </c>
      <c r="AU114" s="230"/>
      <c r="AV114" s="230">
        <f>COUNTIF($W53:$W59,AV$48)+COUNTIF($W62:$W85,AV$48)+COUNTIF($W93:$W105,AV$48)</f>
        <v>0</v>
      </c>
      <c r="AW114" s="230"/>
      <c r="AX114" s="230">
        <f>COUNTIF($W53:$W59,AX$48)+COUNTIF($W62:$W85,AX$48)+COUNTIF($W93:$W105,AX$48)</f>
        <v>0</v>
      </c>
      <c r="AY114" s="230"/>
      <c r="AZ114" s="230">
        <f>COUNTIF($W53:$W59,AZ$48)+COUNTIF($W62:$W85,AZ$48)+COUNTIF($W93:$W105,AZ$48)</f>
        <v>0</v>
      </c>
      <c r="BA114" s="230"/>
    </row>
    <row r="115" spans="1:53" ht="28.8" thickBot="1" x14ac:dyDescent="0.3">
      <c r="A115" s="231" t="s">
        <v>211</v>
      </c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2"/>
      <c r="AK115" s="232"/>
      <c r="AL115" s="233">
        <f>COUNTA(AL53:AM58,AL62:AM85,AL87:AM88,AL93:AM105,AL59:AM59)</f>
        <v>7</v>
      </c>
      <c r="AM115" s="233"/>
      <c r="AN115" s="233">
        <f>COUNTA(AN53:AO58,AN62:AO85,AN87:AO88,AN93:AO105,AN59:AO59)</f>
        <v>7</v>
      </c>
      <c r="AO115" s="233"/>
      <c r="AP115" s="233">
        <f>COUNTA(AP53:AQ58,AP62:AQ85,AP87:AQ88,AP93:AQ105,AP59:AQ59)</f>
        <v>6</v>
      </c>
      <c r="AQ115" s="233"/>
      <c r="AR115" s="233">
        <f>COUNTA(AR53:AS58,AR62:AS85,AR87:AS88,AR93:AS105,AR59:AS59)</f>
        <v>6</v>
      </c>
      <c r="AS115" s="233"/>
      <c r="AT115" s="233">
        <f>COUNTA(AT53:AU58,AT62:AU85,AT87:AU88,AT93:AU105,AT59:AU59)</f>
        <v>6</v>
      </c>
      <c r="AU115" s="233"/>
      <c r="AV115" s="233">
        <f>COUNTA(AV53:AW58,AV62:AW85,AV87:AW88,AV93:AW105,AV59:AW59)</f>
        <v>5</v>
      </c>
      <c r="AW115" s="233"/>
      <c r="AX115" s="233">
        <f>COUNTA(AX53:AY58,AX62:AY85,AX87:AY88,AX93:AY105,AX59:AY59)</f>
        <v>5</v>
      </c>
      <c r="AY115" s="233"/>
      <c r="AZ115" s="233">
        <f>COUNTA(AZ53:BA58,AZ62:BA85,AZ87:BA88,AZ93:BA105,AZ59:BA59)</f>
        <v>5</v>
      </c>
      <c r="BA115" s="233"/>
    </row>
    <row r="116" spans="1:53" ht="42" customHeight="1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5"/>
      <c r="AK116" s="75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</row>
    <row r="117" spans="1:53" ht="24.9" customHeight="1" x14ac:dyDescent="0.2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5"/>
      <c r="AK117" s="75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</row>
    <row r="118" spans="1:53" ht="24.9" customHeight="1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5"/>
      <c r="AK118" s="75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</row>
    <row r="119" spans="1:53" ht="24.9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5"/>
      <c r="AK119" s="75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</row>
    <row r="120" spans="1:53" ht="61.8" customHeight="1" x14ac:dyDescent="0.25">
      <c r="A120" s="74"/>
      <c r="B120" s="452" t="s">
        <v>190</v>
      </c>
      <c r="C120" s="452"/>
      <c r="D120" s="452"/>
      <c r="E120" s="452"/>
      <c r="F120" s="452"/>
      <c r="G120" s="452"/>
      <c r="H120" s="452"/>
      <c r="I120" s="452"/>
      <c r="J120" s="452"/>
      <c r="K120" s="452"/>
      <c r="L120" s="452"/>
      <c r="M120" s="452"/>
      <c r="N120" s="452"/>
      <c r="O120" s="452"/>
      <c r="P120" s="452"/>
      <c r="Q120" s="452"/>
      <c r="R120" s="452"/>
      <c r="S120" s="452"/>
      <c r="T120" s="452"/>
      <c r="U120" s="452"/>
      <c r="V120" s="452"/>
      <c r="W120" s="452"/>
      <c r="X120" s="452"/>
      <c r="Y120" s="452"/>
      <c r="Z120" s="452"/>
      <c r="AA120" s="452"/>
      <c r="AB120" s="452"/>
      <c r="AC120" s="452"/>
      <c r="AD120" s="452"/>
      <c r="AE120" s="452"/>
      <c r="AF120" s="452"/>
      <c r="AG120" s="452"/>
      <c r="AH120" s="452"/>
      <c r="AI120" s="452"/>
      <c r="AJ120" s="452"/>
      <c r="AK120" s="452"/>
      <c r="AL120" s="452"/>
      <c r="AM120" s="452"/>
      <c r="AN120" s="452"/>
      <c r="AO120" s="452"/>
      <c r="AP120" s="452"/>
      <c r="AQ120" s="452"/>
      <c r="AR120" s="452"/>
      <c r="AS120" s="452"/>
      <c r="AT120" s="452"/>
      <c r="AU120" s="452"/>
      <c r="AV120" s="452"/>
      <c r="AW120" s="452"/>
      <c r="AX120" s="452"/>
      <c r="AY120" s="69"/>
      <c r="AZ120" s="69"/>
      <c r="BA120" s="69"/>
    </row>
    <row r="121" spans="1:53" ht="24.9" customHeight="1" x14ac:dyDescent="0.25">
      <c r="A121" s="74"/>
      <c r="B121" s="167" t="s">
        <v>212</v>
      </c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69"/>
      <c r="AZ121" s="69"/>
      <c r="BA121" s="69"/>
    </row>
    <row r="122" spans="1:53" ht="29.4" customHeight="1" x14ac:dyDescent="0.25">
      <c r="A122" s="74"/>
      <c r="B122" s="167" t="s">
        <v>210</v>
      </c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69"/>
      <c r="AZ122" s="69"/>
      <c r="BA122" s="69"/>
    </row>
    <row r="123" spans="1:53" ht="108" customHeight="1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5"/>
      <c r="AK123" s="75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</row>
    <row r="124" spans="1:53" ht="22.8" x14ac:dyDescent="0.4">
      <c r="A124" s="77"/>
      <c r="B124" s="78" t="s">
        <v>131</v>
      </c>
      <c r="C124" s="79"/>
      <c r="D124" s="77"/>
      <c r="E124" s="77"/>
      <c r="F124" s="80"/>
      <c r="G124" s="77"/>
      <c r="H124" s="77"/>
      <c r="I124" s="77"/>
      <c r="J124" s="81"/>
      <c r="K124" s="81"/>
      <c r="L124" s="81"/>
      <c r="M124" s="81"/>
      <c r="N124" s="81"/>
      <c r="O124" s="81"/>
      <c r="P124" s="82"/>
      <c r="Q124" s="82"/>
      <c r="R124" s="79"/>
      <c r="S124" s="81"/>
      <c r="T124" s="81"/>
      <c r="U124" s="81"/>
      <c r="V124" s="81"/>
      <c r="W124" s="78" t="s">
        <v>132</v>
      </c>
      <c r="X124" s="81"/>
      <c r="Y124" s="83"/>
      <c r="Z124" s="79"/>
      <c r="AA124" s="79"/>
      <c r="AB124" s="77"/>
      <c r="AC124" s="77"/>
      <c r="AD124" s="80"/>
      <c r="AE124" s="77"/>
      <c r="AF124" s="77"/>
      <c r="AG124" s="77"/>
      <c r="AH124" s="77"/>
      <c r="AI124" s="77"/>
      <c r="AJ124" s="80"/>
      <c r="AK124" s="80"/>
      <c r="AL124" s="80"/>
      <c r="AM124" s="79"/>
      <c r="AN124" s="84"/>
      <c r="AO124" s="79"/>
      <c r="AP124" s="80"/>
      <c r="AQ124" s="78" t="s">
        <v>132</v>
      </c>
      <c r="AR124" s="77"/>
      <c r="AS124" s="77"/>
      <c r="AT124" s="77"/>
      <c r="AU124" s="77"/>
      <c r="AV124" s="77"/>
      <c r="AW124" s="77"/>
      <c r="AX124" s="77"/>
      <c r="AY124" s="77"/>
      <c r="AZ124" s="77"/>
      <c r="BA124" s="80"/>
    </row>
    <row r="125" spans="1:53" ht="23.25" customHeight="1" x14ac:dyDescent="0.25">
      <c r="A125" s="85"/>
      <c r="B125" s="86" t="s">
        <v>95</v>
      </c>
      <c r="C125" s="87"/>
      <c r="D125" s="85"/>
      <c r="E125" s="85"/>
      <c r="F125" s="88"/>
      <c r="G125" s="85"/>
      <c r="H125" s="85"/>
      <c r="I125" s="85"/>
      <c r="J125" s="85"/>
      <c r="K125" s="89"/>
      <c r="L125" s="89"/>
      <c r="M125" s="89"/>
      <c r="N125" s="89"/>
      <c r="O125" s="89"/>
      <c r="P125" s="85"/>
      <c r="Q125" s="85"/>
      <c r="R125" s="87"/>
      <c r="S125" s="85"/>
      <c r="T125" s="89"/>
      <c r="U125" s="89"/>
      <c r="V125" s="89"/>
      <c r="W125" s="87"/>
      <c r="X125" s="88"/>
      <c r="Y125" s="90" t="s">
        <v>112</v>
      </c>
      <c r="Z125" s="87"/>
      <c r="AA125" s="85"/>
      <c r="AB125" s="85"/>
      <c r="AC125" s="85"/>
      <c r="AD125" s="88"/>
      <c r="AE125" s="85"/>
      <c r="AF125" s="85"/>
      <c r="AG125" s="85"/>
      <c r="AH125" s="85"/>
      <c r="AI125" s="85"/>
      <c r="AJ125" s="88"/>
      <c r="AK125" s="88"/>
      <c r="AL125" s="88"/>
      <c r="AM125" s="228" t="s">
        <v>119</v>
      </c>
      <c r="AN125" s="228"/>
      <c r="AO125" s="228"/>
      <c r="AP125" s="228"/>
      <c r="AQ125" s="228"/>
      <c r="AR125" s="228"/>
      <c r="AS125" s="228"/>
      <c r="AT125" s="228"/>
      <c r="AU125" s="228"/>
      <c r="AV125" s="228"/>
      <c r="AW125" s="228"/>
      <c r="AX125" s="228"/>
      <c r="AY125" s="228"/>
      <c r="AZ125" s="228"/>
      <c r="BA125" s="88"/>
    </row>
    <row r="126" spans="1:53" ht="80.25" customHeight="1" x14ac:dyDescent="0.4">
      <c r="A126" s="91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80"/>
      <c r="N126" s="80"/>
      <c r="O126" s="77"/>
      <c r="P126" s="77"/>
      <c r="Q126" s="77"/>
      <c r="R126" s="93"/>
      <c r="S126" s="91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4"/>
      <c r="AE126" s="91"/>
      <c r="AF126" s="93"/>
      <c r="AG126" s="93"/>
      <c r="AH126" s="93"/>
      <c r="AI126" s="93"/>
      <c r="AJ126" s="80"/>
      <c r="AK126" s="80"/>
      <c r="AL126" s="80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2"/>
      <c r="BA126" s="80"/>
    </row>
    <row r="127" spans="1:53" ht="22.8" x14ac:dyDescent="0.4">
      <c r="A127" s="95"/>
      <c r="B127" s="77"/>
      <c r="C127" s="77"/>
      <c r="D127" s="96" t="s">
        <v>126</v>
      </c>
      <c r="E127" s="77"/>
      <c r="F127" s="77"/>
      <c r="G127" s="77"/>
      <c r="H127" s="77"/>
      <c r="I127" s="77"/>
      <c r="J127" s="77"/>
      <c r="K127" s="77"/>
      <c r="L127" s="77"/>
      <c r="M127" s="97"/>
      <c r="N127" s="97"/>
      <c r="O127" s="77"/>
      <c r="P127" s="77"/>
      <c r="Q127" s="77"/>
      <c r="R127" s="95"/>
      <c r="S127" s="77"/>
      <c r="T127" s="77"/>
      <c r="U127" s="77"/>
      <c r="V127" s="77"/>
      <c r="W127" s="96" t="s">
        <v>127</v>
      </c>
      <c r="X127" s="77"/>
      <c r="Y127" s="77"/>
      <c r="Z127" s="77"/>
      <c r="AA127" s="77"/>
      <c r="AB127" s="77"/>
      <c r="AC127" s="77"/>
      <c r="AD127" s="97"/>
      <c r="AE127" s="77"/>
      <c r="AF127" s="77"/>
      <c r="AG127" s="77"/>
      <c r="AH127" s="77"/>
      <c r="AI127" s="77"/>
      <c r="AJ127" s="97"/>
      <c r="AK127" s="97"/>
      <c r="AL127" s="97"/>
      <c r="AM127" s="97"/>
      <c r="AN127" s="97"/>
      <c r="AO127" s="97"/>
      <c r="AP127" s="98" t="s">
        <v>130</v>
      </c>
      <c r="AQ127" s="98"/>
      <c r="AR127" s="98"/>
      <c r="AS127" s="97"/>
      <c r="AT127" s="97"/>
      <c r="AU127" s="97"/>
      <c r="AV127" s="97"/>
      <c r="AW127" s="97"/>
      <c r="AX127" s="97"/>
      <c r="AY127" s="77"/>
      <c r="AZ127" s="77"/>
      <c r="BA127" s="96"/>
    </row>
    <row r="128" spans="1:53" ht="17.39999999999999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7.399999999999999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</row>
    <row r="130" spans="1:53" ht="70.5" customHeight="1" x14ac:dyDescent="0.4">
      <c r="A130" s="77"/>
      <c r="B130" s="78"/>
      <c r="C130" s="79"/>
      <c r="D130" s="77"/>
      <c r="E130" s="77"/>
      <c r="F130" s="80"/>
      <c r="G130" s="77"/>
      <c r="H130" s="77"/>
      <c r="I130" s="77"/>
      <c r="J130" s="81"/>
      <c r="K130" s="81"/>
      <c r="L130" s="81"/>
      <c r="M130" s="81"/>
      <c r="N130" s="81"/>
      <c r="O130" s="81"/>
      <c r="P130" s="82"/>
      <c r="Q130" s="82"/>
      <c r="R130" s="79"/>
      <c r="S130" s="81"/>
      <c r="T130" s="81"/>
      <c r="U130" s="81"/>
      <c r="V130" s="81"/>
      <c r="W130" s="78"/>
      <c r="X130" s="81"/>
      <c r="Y130" s="83"/>
      <c r="Z130" s="79"/>
      <c r="AA130" s="79"/>
      <c r="AB130" s="77"/>
      <c r="AC130" s="77"/>
      <c r="AD130" s="80"/>
      <c r="AE130" s="77"/>
      <c r="AF130" s="77"/>
      <c r="AG130" s="77"/>
      <c r="AH130" s="229" t="s">
        <v>129</v>
      </c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</row>
    <row r="131" spans="1:53" ht="92.25" customHeight="1" x14ac:dyDescent="0.45">
      <c r="A131" s="99" t="s">
        <v>96</v>
      </c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1"/>
      <c r="AW131" s="99"/>
      <c r="AX131" s="99"/>
      <c r="AY131" s="99"/>
      <c r="AZ131" s="99"/>
      <c r="BA131" s="99"/>
    </row>
    <row r="132" spans="1:53" ht="27.6" x14ac:dyDescent="0.45">
      <c r="A132" s="99" t="s">
        <v>97</v>
      </c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99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99"/>
      <c r="AI132" s="100"/>
      <c r="AJ132" s="99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1"/>
      <c r="AV132" s="101"/>
      <c r="AW132" s="100"/>
      <c r="AX132" s="100"/>
      <c r="AY132" s="100"/>
      <c r="AZ132" s="100"/>
      <c r="BA132" s="100"/>
    </row>
    <row r="133" spans="1:53" ht="17.399999999999999" x14ac:dyDescent="0.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</row>
  </sheetData>
  <mergeCells count="1239">
    <mergeCell ref="A35:E35"/>
    <mergeCell ref="I35:M35"/>
    <mergeCell ref="AA38:AH38"/>
    <mergeCell ref="AI38:AJ38"/>
    <mergeCell ref="AK38:AL38"/>
    <mergeCell ref="AN38:AU38"/>
    <mergeCell ref="AV38:AY38"/>
    <mergeCell ref="R40:T40"/>
    <mergeCell ref="U40:W40"/>
    <mergeCell ref="X40:Y40"/>
    <mergeCell ref="AA40:AH40"/>
    <mergeCell ref="AI40:AJ40"/>
    <mergeCell ref="AK40:AL40"/>
    <mergeCell ref="B121:AX121"/>
    <mergeCell ref="A94:C94"/>
    <mergeCell ref="D94:Q94"/>
    <mergeCell ref="R94:S94"/>
    <mergeCell ref="T94:U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41:AY43"/>
    <mergeCell ref="R42:T42"/>
    <mergeCell ref="AZ41:BA43"/>
    <mergeCell ref="A42:B42"/>
    <mergeCell ref="C42:F42"/>
    <mergeCell ref="G42:J42"/>
    <mergeCell ref="K42:N42"/>
    <mergeCell ref="O42:Q42"/>
    <mergeCell ref="AI39:AJ39"/>
    <mergeCell ref="AK39:AL39"/>
    <mergeCell ref="AQ1:AY1"/>
    <mergeCell ref="AQ2:AY2"/>
    <mergeCell ref="AQ3:AY3"/>
    <mergeCell ref="P4:AG4"/>
    <mergeCell ref="P5:AG5"/>
    <mergeCell ref="AP5:AX5"/>
    <mergeCell ref="P8:AG8"/>
    <mergeCell ref="R9:AE9"/>
    <mergeCell ref="AP9:AX10"/>
    <mergeCell ref="AN39:AU39"/>
    <mergeCell ref="AV39:AY39"/>
    <mergeCell ref="F28:I28"/>
    <mergeCell ref="J28:N28"/>
    <mergeCell ref="O28:R28"/>
    <mergeCell ref="S28:W28"/>
    <mergeCell ref="X28:AA28"/>
    <mergeCell ref="AB28:AE28"/>
    <mergeCell ref="AF28:AI28"/>
    <mergeCell ref="AZ39:BA39"/>
    <mergeCell ref="AN40:AU40"/>
    <mergeCell ref="AV40:AY40"/>
    <mergeCell ref="AZ40:BA40"/>
    <mergeCell ref="AP7:AZ8"/>
    <mergeCell ref="AM21:AZ25"/>
    <mergeCell ref="A28:A29"/>
    <mergeCell ref="B28:E28"/>
    <mergeCell ref="A40:B40"/>
    <mergeCell ref="C40:F40"/>
    <mergeCell ref="G40:J40"/>
    <mergeCell ref="K40:N40"/>
    <mergeCell ref="O40:Q40"/>
    <mergeCell ref="AZ38:BA38"/>
    <mergeCell ref="A39:B39"/>
    <mergeCell ref="C39:F39"/>
    <mergeCell ref="G39:J39"/>
    <mergeCell ref="K39:N39"/>
    <mergeCell ref="O39:Q39"/>
    <mergeCell ref="R39:T39"/>
    <mergeCell ref="U39:W39"/>
    <mergeCell ref="X39:Y39"/>
    <mergeCell ref="AA39:AH39"/>
    <mergeCell ref="X38:Y38"/>
    <mergeCell ref="A37:Y37"/>
    <mergeCell ref="AB37:AL37"/>
    <mergeCell ref="AO37:BA37"/>
    <mergeCell ref="A38:B38"/>
    <mergeCell ref="C38:F38"/>
    <mergeCell ref="G38:J38"/>
    <mergeCell ref="K38:N38"/>
    <mergeCell ref="O38:Q38"/>
    <mergeCell ref="R38:T38"/>
    <mergeCell ref="U38:W38"/>
    <mergeCell ref="AJ28:AN28"/>
    <mergeCell ref="AO28:AR28"/>
    <mergeCell ref="AS28:AW28"/>
    <mergeCell ref="AX28:BA28"/>
    <mergeCell ref="U42:W42"/>
    <mergeCell ref="X42:Y42"/>
    <mergeCell ref="U41:W41"/>
    <mergeCell ref="X41:Y41"/>
    <mergeCell ref="AA41:AH41"/>
    <mergeCell ref="AI41:AJ41"/>
    <mergeCell ref="AK41:AL41"/>
    <mergeCell ref="AN41:AU43"/>
    <mergeCell ref="AA42:AH42"/>
    <mergeCell ref="AI42:AJ42"/>
    <mergeCell ref="AK42:AL42"/>
    <mergeCell ref="U43:W43"/>
    <mergeCell ref="A41:B41"/>
    <mergeCell ref="C41:F41"/>
    <mergeCell ref="G41:J41"/>
    <mergeCell ref="K41:N41"/>
    <mergeCell ref="O41:Q41"/>
    <mergeCell ref="R41:T41"/>
    <mergeCell ref="X43:Y43"/>
    <mergeCell ref="AA43:AH43"/>
    <mergeCell ref="AI43:AJ43"/>
    <mergeCell ref="AK43:AL43"/>
    <mergeCell ref="A43:B43"/>
    <mergeCell ref="C43:F43"/>
    <mergeCell ref="G43:J43"/>
    <mergeCell ref="K43:N43"/>
    <mergeCell ref="O43:Q43"/>
    <mergeCell ref="R43:T43"/>
    <mergeCell ref="AD48:AE50"/>
    <mergeCell ref="AF48:AG50"/>
    <mergeCell ref="AH48:AI50"/>
    <mergeCell ref="AL48:AM48"/>
    <mergeCell ref="AN48:AO48"/>
    <mergeCell ref="AP48:AQ48"/>
    <mergeCell ref="AL45:BA45"/>
    <mergeCell ref="AB46:AI46"/>
    <mergeCell ref="AJ46:AK50"/>
    <mergeCell ref="AL46:AO46"/>
    <mergeCell ref="AP46:AS46"/>
    <mergeCell ref="AT46:AW46"/>
    <mergeCell ref="A44:BA44"/>
    <mergeCell ref="A45:C50"/>
    <mergeCell ref="D45:Q50"/>
    <mergeCell ref="R45:W45"/>
    <mergeCell ref="X45:Y50"/>
    <mergeCell ref="Z45:AK45"/>
    <mergeCell ref="AR48:AS48"/>
    <mergeCell ref="AT48:AU48"/>
    <mergeCell ref="AV48:AW48"/>
    <mergeCell ref="AX48:AY48"/>
    <mergeCell ref="AB53:AC53"/>
    <mergeCell ref="AD53:AE53"/>
    <mergeCell ref="AF53:AG53"/>
    <mergeCell ref="AH53:AI53"/>
    <mergeCell ref="AJ53:AK53"/>
    <mergeCell ref="AL53:AM53"/>
    <mergeCell ref="AX50:AY50"/>
    <mergeCell ref="AZ50:BA50"/>
    <mergeCell ref="A51:BA51"/>
    <mergeCell ref="A52:BA52"/>
    <mergeCell ref="A53:C53"/>
    <mergeCell ref="D53:Q53"/>
    <mergeCell ref="R53:S53"/>
    <mergeCell ref="T53:U53"/>
    <mergeCell ref="X53:Y53"/>
    <mergeCell ref="Z53:AA53"/>
    <mergeCell ref="AL50:AM50"/>
    <mergeCell ref="AN50:AO50"/>
    <mergeCell ref="AP50:AQ50"/>
    <mergeCell ref="AR50:AS50"/>
    <mergeCell ref="AT50:AU50"/>
    <mergeCell ref="AV50:AW50"/>
    <mergeCell ref="R46:S50"/>
    <mergeCell ref="T46:V50"/>
    <mergeCell ref="W46:W50"/>
    <mergeCell ref="Z46:AA50"/>
    <mergeCell ref="AZ48:BA48"/>
    <mergeCell ref="AL49:BA49"/>
    <mergeCell ref="AX46:BA46"/>
    <mergeCell ref="AB47:AC50"/>
    <mergeCell ref="AD47:AI47"/>
    <mergeCell ref="AL47:BA47"/>
    <mergeCell ref="AT54:AU54"/>
    <mergeCell ref="AV54:AW54"/>
    <mergeCell ref="AX54:AY54"/>
    <mergeCell ref="AZ54:BA54"/>
    <mergeCell ref="A55:C55"/>
    <mergeCell ref="D55:Q55"/>
    <mergeCell ref="R55:S55"/>
    <mergeCell ref="T55:U55"/>
    <mergeCell ref="X55:Y55"/>
    <mergeCell ref="Z55:AA55"/>
    <mergeCell ref="AH54:AI54"/>
    <mergeCell ref="AJ54:AK54"/>
    <mergeCell ref="AL54:AM54"/>
    <mergeCell ref="AN54:AO54"/>
    <mergeCell ref="AP54:AQ54"/>
    <mergeCell ref="AR54:AS54"/>
    <mergeCell ref="AZ53:BA53"/>
    <mergeCell ref="A54:C54"/>
    <mergeCell ref="D54:Q54"/>
    <mergeCell ref="R54:S54"/>
    <mergeCell ref="T54:U54"/>
    <mergeCell ref="X54:Y54"/>
    <mergeCell ref="Z54:AA54"/>
    <mergeCell ref="AB54:AC54"/>
    <mergeCell ref="AD54:AE54"/>
    <mergeCell ref="AF54:AG54"/>
    <mergeCell ref="AN53:AO53"/>
    <mergeCell ref="AP53:AQ53"/>
    <mergeCell ref="AR53:AS53"/>
    <mergeCell ref="AT53:AU53"/>
    <mergeCell ref="AV53:AW53"/>
    <mergeCell ref="AX53:AY53"/>
    <mergeCell ref="AZ55:BA55"/>
    <mergeCell ref="A57:C57"/>
    <mergeCell ref="D57:Q57"/>
    <mergeCell ref="R57:S57"/>
    <mergeCell ref="T57:U57"/>
    <mergeCell ref="X57:Y57"/>
    <mergeCell ref="Z57:AA57"/>
    <mergeCell ref="AB57:AC57"/>
    <mergeCell ref="AD57:AE57"/>
    <mergeCell ref="AF57:AG57"/>
    <mergeCell ref="AN55:AO55"/>
    <mergeCell ref="AP55:AQ55"/>
    <mergeCell ref="AR55:AS55"/>
    <mergeCell ref="AT55:AU55"/>
    <mergeCell ref="AV55:AW55"/>
    <mergeCell ref="AX55:AY55"/>
    <mergeCell ref="AB55:AC55"/>
    <mergeCell ref="AD55:AE55"/>
    <mergeCell ref="AF55:AG55"/>
    <mergeCell ref="AH55:AI55"/>
    <mergeCell ref="AJ55:AK55"/>
    <mergeCell ref="AL55:AM55"/>
    <mergeCell ref="A56:C56"/>
    <mergeCell ref="D56:Q56"/>
    <mergeCell ref="R56:S56"/>
    <mergeCell ref="T56:U56"/>
    <mergeCell ref="X56:Y56"/>
    <mergeCell ref="Z56:AA56"/>
    <mergeCell ref="AB56:AC56"/>
    <mergeCell ref="AD56:AE56"/>
    <mergeCell ref="AF56:AG56"/>
    <mergeCell ref="AH56:AI56"/>
    <mergeCell ref="AB58:AC58"/>
    <mergeCell ref="AD58:AE58"/>
    <mergeCell ref="AF58:AG58"/>
    <mergeCell ref="AH58:AI58"/>
    <mergeCell ref="AJ58:AK58"/>
    <mergeCell ref="AL58:AM58"/>
    <mergeCell ref="AT57:AU57"/>
    <mergeCell ref="AV57:AW57"/>
    <mergeCell ref="AX57:AY57"/>
    <mergeCell ref="AZ57:BA57"/>
    <mergeCell ref="A58:C58"/>
    <mergeCell ref="D58:Q58"/>
    <mergeCell ref="R58:S58"/>
    <mergeCell ref="T58:U58"/>
    <mergeCell ref="X58:Y58"/>
    <mergeCell ref="Z58:AA58"/>
    <mergeCell ref="AH57:AI57"/>
    <mergeCell ref="AJ57:AK57"/>
    <mergeCell ref="AL57:AM57"/>
    <mergeCell ref="AN57:AO57"/>
    <mergeCell ref="AP57:AQ57"/>
    <mergeCell ref="AR57:AS57"/>
    <mergeCell ref="AT59:AU59"/>
    <mergeCell ref="AV59:AW59"/>
    <mergeCell ref="AX59:AY59"/>
    <mergeCell ref="AZ59:BA59"/>
    <mergeCell ref="A60:Q60"/>
    <mergeCell ref="R60:S60"/>
    <mergeCell ref="T60:V60"/>
    <mergeCell ref="X60:Y60"/>
    <mergeCell ref="Z60:AA60"/>
    <mergeCell ref="AB60:AC60"/>
    <mergeCell ref="AH59:AI59"/>
    <mergeCell ref="AJ59:AK59"/>
    <mergeCell ref="AL59:AM59"/>
    <mergeCell ref="AN59:AO59"/>
    <mergeCell ref="AP59:AQ59"/>
    <mergeCell ref="AR59:AS59"/>
    <mergeCell ref="AZ58:BA58"/>
    <mergeCell ref="A59:C59"/>
    <mergeCell ref="D59:Q59"/>
    <mergeCell ref="R59:S59"/>
    <mergeCell ref="T59:U59"/>
    <mergeCell ref="X59:Y59"/>
    <mergeCell ref="Z59:AA59"/>
    <mergeCell ref="AB59:AC59"/>
    <mergeCell ref="AD59:AE59"/>
    <mergeCell ref="AF59:AG59"/>
    <mergeCell ref="AN58:AO58"/>
    <mergeCell ref="AP58:AQ58"/>
    <mergeCell ref="AR58:AS58"/>
    <mergeCell ref="AT58:AU58"/>
    <mergeCell ref="AV58:AW58"/>
    <mergeCell ref="AX58:AY58"/>
    <mergeCell ref="AB62:AC62"/>
    <mergeCell ref="AD62:AE62"/>
    <mergeCell ref="AF62:AG62"/>
    <mergeCell ref="AH62:AI62"/>
    <mergeCell ref="AJ62:AK62"/>
    <mergeCell ref="AL62:AM62"/>
    <mergeCell ref="A62:C62"/>
    <mergeCell ref="D62:Q62"/>
    <mergeCell ref="R62:S62"/>
    <mergeCell ref="T62:U62"/>
    <mergeCell ref="X62:Y62"/>
    <mergeCell ref="Z62:AA62"/>
    <mergeCell ref="A61:BA61"/>
    <mergeCell ref="AP60:AQ60"/>
    <mergeCell ref="AR60:AS60"/>
    <mergeCell ref="AT60:AU60"/>
    <mergeCell ref="AV60:AW60"/>
    <mergeCell ref="AX60:AY60"/>
    <mergeCell ref="AZ60:BA60"/>
    <mergeCell ref="AD60:AE60"/>
    <mergeCell ref="AF60:AG60"/>
    <mergeCell ref="AH60:AI60"/>
    <mergeCell ref="AJ60:AK60"/>
    <mergeCell ref="AL60:AM60"/>
    <mergeCell ref="AN60:AO60"/>
    <mergeCell ref="AT63:AU63"/>
    <mergeCell ref="AV63:AW63"/>
    <mergeCell ref="AX63:AY63"/>
    <mergeCell ref="AZ63:BA63"/>
    <mergeCell ref="A64:C64"/>
    <mergeCell ref="D64:Q64"/>
    <mergeCell ref="R64:S64"/>
    <mergeCell ref="T64:U64"/>
    <mergeCell ref="X64:Y64"/>
    <mergeCell ref="Z64:AA64"/>
    <mergeCell ref="AH63:AI63"/>
    <mergeCell ref="AJ63:AK63"/>
    <mergeCell ref="AL63:AM63"/>
    <mergeCell ref="AN63:AO63"/>
    <mergeCell ref="AP63:AQ63"/>
    <mergeCell ref="AR63:AS63"/>
    <mergeCell ref="AZ62:BA62"/>
    <mergeCell ref="A63:C63"/>
    <mergeCell ref="D63:Q63"/>
    <mergeCell ref="R63:S63"/>
    <mergeCell ref="T63:U63"/>
    <mergeCell ref="X63:Y63"/>
    <mergeCell ref="Z63:AA63"/>
    <mergeCell ref="AB63:AC63"/>
    <mergeCell ref="AD63:AE63"/>
    <mergeCell ref="AF63:AG63"/>
    <mergeCell ref="AN62:AO62"/>
    <mergeCell ref="AP62:AQ62"/>
    <mergeCell ref="AR62:AS62"/>
    <mergeCell ref="AT62:AU62"/>
    <mergeCell ref="AV62:AW62"/>
    <mergeCell ref="AX62:AY62"/>
    <mergeCell ref="AT65:AU65"/>
    <mergeCell ref="AV65:AW65"/>
    <mergeCell ref="AX65:AY65"/>
    <mergeCell ref="AZ65:BA65"/>
    <mergeCell ref="AH65:AI65"/>
    <mergeCell ref="AJ65:AK65"/>
    <mergeCell ref="AL65:AM65"/>
    <mergeCell ref="AN65:AO65"/>
    <mergeCell ref="AP65:AQ65"/>
    <mergeCell ref="AR65:AS65"/>
    <mergeCell ref="AZ64:BA64"/>
    <mergeCell ref="A65:C65"/>
    <mergeCell ref="D65:Q65"/>
    <mergeCell ref="R65:S65"/>
    <mergeCell ref="T65:U65"/>
    <mergeCell ref="X65:Y65"/>
    <mergeCell ref="Z65:AA65"/>
    <mergeCell ref="AB65:AC65"/>
    <mergeCell ref="AD65:AE65"/>
    <mergeCell ref="AF65:AG65"/>
    <mergeCell ref="AN64:AO64"/>
    <mergeCell ref="AP64:AQ64"/>
    <mergeCell ref="AR64:AS64"/>
    <mergeCell ref="AT64:AU64"/>
    <mergeCell ref="AV64:AW64"/>
    <mergeCell ref="AX64:AY64"/>
    <mergeCell ref="AB64:AC64"/>
    <mergeCell ref="AD64:AE64"/>
    <mergeCell ref="AF64:AG64"/>
    <mergeCell ref="AH64:AI64"/>
    <mergeCell ref="AJ64:AK64"/>
    <mergeCell ref="AL64:AM64"/>
    <mergeCell ref="AZ67:BA67"/>
    <mergeCell ref="AD67:AE67"/>
    <mergeCell ref="AF67:AG67"/>
    <mergeCell ref="AH67:AI67"/>
    <mergeCell ref="AJ67:AK67"/>
    <mergeCell ref="AL67:AM67"/>
    <mergeCell ref="AN67:AO67"/>
    <mergeCell ref="AV66:AW66"/>
    <mergeCell ref="AX66:AY66"/>
    <mergeCell ref="AZ66:BA66"/>
    <mergeCell ref="A67:C67"/>
    <mergeCell ref="D67:Q67"/>
    <mergeCell ref="R67:S67"/>
    <mergeCell ref="T67:U67"/>
    <mergeCell ref="X67:Y67"/>
    <mergeCell ref="Z67:AA67"/>
    <mergeCell ref="AB67:AC67"/>
    <mergeCell ref="AJ66:AK66"/>
    <mergeCell ref="AL66:AM66"/>
    <mergeCell ref="AN66:AO66"/>
    <mergeCell ref="AP66:AQ66"/>
    <mergeCell ref="AR66:AS66"/>
    <mergeCell ref="AT66:AU66"/>
    <mergeCell ref="A66:C66"/>
    <mergeCell ref="D66:Q66"/>
    <mergeCell ref="T66:U66"/>
    <mergeCell ref="X66:Y66"/>
    <mergeCell ref="Z66:AA66"/>
    <mergeCell ref="AB66:AC66"/>
    <mergeCell ref="AD66:AE66"/>
    <mergeCell ref="AF66:AG66"/>
    <mergeCell ref="AH66:AI66"/>
    <mergeCell ref="AB68:AC68"/>
    <mergeCell ref="AD68:AE68"/>
    <mergeCell ref="AF68:AG68"/>
    <mergeCell ref="AH68:AI68"/>
    <mergeCell ref="AJ68:AK68"/>
    <mergeCell ref="AL68:AM68"/>
    <mergeCell ref="A68:C68"/>
    <mergeCell ref="D68:Q68"/>
    <mergeCell ref="R68:S68"/>
    <mergeCell ref="T68:U68"/>
    <mergeCell ref="X68:Y68"/>
    <mergeCell ref="Z68:AA68"/>
    <mergeCell ref="AP67:AQ67"/>
    <mergeCell ref="AR67:AS67"/>
    <mergeCell ref="AT67:AU67"/>
    <mergeCell ref="AV67:AW67"/>
    <mergeCell ref="AX67:AY67"/>
    <mergeCell ref="AT69:AU69"/>
    <mergeCell ref="AV69:AW69"/>
    <mergeCell ref="AX69:AY69"/>
    <mergeCell ref="AZ69:BA69"/>
    <mergeCell ref="A70:C70"/>
    <mergeCell ref="D70:Q70"/>
    <mergeCell ref="R70:S70"/>
    <mergeCell ref="T70:U70"/>
    <mergeCell ref="X70:Y70"/>
    <mergeCell ref="Z70:AA70"/>
    <mergeCell ref="AH69:AI69"/>
    <mergeCell ref="AJ69:AK69"/>
    <mergeCell ref="AL69:AM69"/>
    <mergeCell ref="AN69:AO69"/>
    <mergeCell ref="AP69:AQ69"/>
    <mergeCell ref="AR69:AS69"/>
    <mergeCell ref="AZ68:BA68"/>
    <mergeCell ref="A69:C69"/>
    <mergeCell ref="D69:Q69"/>
    <mergeCell ref="R69:S69"/>
    <mergeCell ref="T69:U69"/>
    <mergeCell ref="X69:Y69"/>
    <mergeCell ref="Z69:AA69"/>
    <mergeCell ref="AB69:AC69"/>
    <mergeCell ref="AD69:AE69"/>
    <mergeCell ref="AF69:AG69"/>
    <mergeCell ref="AN68:AO68"/>
    <mergeCell ref="AP68:AQ68"/>
    <mergeCell ref="AR68:AS68"/>
    <mergeCell ref="AT68:AU68"/>
    <mergeCell ref="AV68:AW68"/>
    <mergeCell ref="AX68:AY68"/>
    <mergeCell ref="AZ70:BA70"/>
    <mergeCell ref="A71:C71"/>
    <mergeCell ref="D71:Q71"/>
    <mergeCell ref="T71:U71"/>
    <mergeCell ref="X71:Y71"/>
    <mergeCell ref="Z71:AA71"/>
    <mergeCell ref="AB71:AC71"/>
    <mergeCell ref="AD71:AE71"/>
    <mergeCell ref="AF71:AG71"/>
    <mergeCell ref="AH71:AI71"/>
    <mergeCell ref="AN70:AO70"/>
    <mergeCell ref="AP70:AQ70"/>
    <mergeCell ref="AR70:AS70"/>
    <mergeCell ref="AT70:AU70"/>
    <mergeCell ref="AV70:AW70"/>
    <mergeCell ref="AX70:AY70"/>
    <mergeCell ref="AB70:AC70"/>
    <mergeCell ref="AD70:AE70"/>
    <mergeCell ref="AF70:AG70"/>
    <mergeCell ref="AH70:AI70"/>
    <mergeCell ref="AJ70:AK70"/>
    <mergeCell ref="AL70:AM70"/>
    <mergeCell ref="AP72:AQ72"/>
    <mergeCell ref="AR72:AS72"/>
    <mergeCell ref="AT72:AU72"/>
    <mergeCell ref="AV72:AW72"/>
    <mergeCell ref="AX72:AY72"/>
    <mergeCell ref="AZ72:BA72"/>
    <mergeCell ref="AD72:AE72"/>
    <mergeCell ref="AF72:AG72"/>
    <mergeCell ref="AH72:AI72"/>
    <mergeCell ref="AJ72:AK72"/>
    <mergeCell ref="AL72:AM72"/>
    <mergeCell ref="AN72:AO72"/>
    <mergeCell ref="AV71:AW71"/>
    <mergeCell ref="AX71:AY71"/>
    <mergeCell ref="AZ71:BA71"/>
    <mergeCell ref="A72:C72"/>
    <mergeCell ref="D72:Q72"/>
    <mergeCell ref="R72:S72"/>
    <mergeCell ref="T72:U72"/>
    <mergeCell ref="X72:Y72"/>
    <mergeCell ref="Z72:AA72"/>
    <mergeCell ref="AB72:AC72"/>
    <mergeCell ref="AJ71:AK71"/>
    <mergeCell ref="AL71:AM71"/>
    <mergeCell ref="AN71:AO71"/>
    <mergeCell ref="AP71:AQ71"/>
    <mergeCell ref="AR71:AS71"/>
    <mergeCell ref="AT71:AU71"/>
    <mergeCell ref="AZ74:BA74"/>
    <mergeCell ref="AD74:AE74"/>
    <mergeCell ref="AF74:AG74"/>
    <mergeCell ref="AH74:AI74"/>
    <mergeCell ref="AJ74:AK74"/>
    <mergeCell ref="AL74:AM74"/>
    <mergeCell ref="AN74:AO74"/>
    <mergeCell ref="AT73:AU73"/>
    <mergeCell ref="AV73:AW73"/>
    <mergeCell ref="AX73:AY73"/>
    <mergeCell ref="AZ73:BA73"/>
    <mergeCell ref="A74:C74"/>
    <mergeCell ref="D74:Q74"/>
    <mergeCell ref="T74:U74"/>
    <mergeCell ref="X74:Y74"/>
    <mergeCell ref="Z74:AA74"/>
    <mergeCell ref="AB74:AC74"/>
    <mergeCell ref="AH73:AI73"/>
    <mergeCell ref="AJ73:AK73"/>
    <mergeCell ref="AL73:AM73"/>
    <mergeCell ref="AN73:AO73"/>
    <mergeCell ref="AP73:AQ73"/>
    <mergeCell ref="AR73:AS73"/>
    <mergeCell ref="A73:C73"/>
    <mergeCell ref="D73:Q73"/>
    <mergeCell ref="R73:S73"/>
    <mergeCell ref="T73:U73"/>
    <mergeCell ref="X73:Y73"/>
    <mergeCell ref="Z73:AA73"/>
    <mergeCell ref="AB73:AC73"/>
    <mergeCell ref="AD73:AE73"/>
    <mergeCell ref="AF73:AG73"/>
    <mergeCell ref="AB75:AC75"/>
    <mergeCell ref="AD75:AE75"/>
    <mergeCell ref="AF75:AG75"/>
    <mergeCell ref="AH75:AI75"/>
    <mergeCell ref="AJ75:AK75"/>
    <mergeCell ref="AL75:AM75"/>
    <mergeCell ref="A75:C75"/>
    <mergeCell ref="D75:Q75"/>
    <mergeCell ref="R75:S75"/>
    <mergeCell ref="T75:U75"/>
    <mergeCell ref="X75:Y75"/>
    <mergeCell ref="Z75:AA75"/>
    <mergeCell ref="AP74:AQ74"/>
    <mergeCell ref="AR74:AS74"/>
    <mergeCell ref="AT74:AU74"/>
    <mergeCell ref="AV74:AW74"/>
    <mergeCell ref="AX74:AY74"/>
    <mergeCell ref="AT76:AU76"/>
    <mergeCell ref="AV76:AW76"/>
    <mergeCell ref="AX76:AY76"/>
    <mergeCell ref="AZ76:BA76"/>
    <mergeCell ref="A77:C77"/>
    <mergeCell ref="D77:Q77"/>
    <mergeCell ref="R77:S77"/>
    <mergeCell ref="T77:U77"/>
    <mergeCell ref="X77:Y77"/>
    <mergeCell ref="Z77:AA77"/>
    <mergeCell ref="AH76:AI76"/>
    <mergeCell ref="AJ76:AK76"/>
    <mergeCell ref="AL76:AM76"/>
    <mergeCell ref="AN76:AO76"/>
    <mergeCell ref="AP76:AQ76"/>
    <mergeCell ref="AR76:AS76"/>
    <mergeCell ref="AZ75:BA75"/>
    <mergeCell ref="A76:C76"/>
    <mergeCell ref="D76:Q76"/>
    <mergeCell ref="R76:S76"/>
    <mergeCell ref="T76:U76"/>
    <mergeCell ref="X76:Y76"/>
    <mergeCell ref="Z76:AA76"/>
    <mergeCell ref="AB76:AC76"/>
    <mergeCell ref="AD76:AE76"/>
    <mergeCell ref="AF76:AG76"/>
    <mergeCell ref="AN75:AO75"/>
    <mergeCell ref="AP75:AQ75"/>
    <mergeCell ref="AR75:AS75"/>
    <mergeCell ref="AT75:AU75"/>
    <mergeCell ref="AV75:AW75"/>
    <mergeCell ref="AX75:AY75"/>
    <mergeCell ref="AZ77:BA77"/>
    <mergeCell ref="A78:C78"/>
    <mergeCell ref="D78:Q78"/>
    <mergeCell ref="R78:S78"/>
    <mergeCell ref="T78:U78"/>
    <mergeCell ref="X78:Y78"/>
    <mergeCell ref="Z78:AA78"/>
    <mergeCell ref="AB78:AC78"/>
    <mergeCell ref="AD78:AE78"/>
    <mergeCell ref="AF78:AG78"/>
    <mergeCell ref="AN77:AO77"/>
    <mergeCell ref="AP77:AQ77"/>
    <mergeCell ref="AR77:AS77"/>
    <mergeCell ref="AT77:AU77"/>
    <mergeCell ref="AV77:AW77"/>
    <mergeCell ref="AX77:AY77"/>
    <mergeCell ref="AB77:AC77"/>
    <mergeCell ref="AD77:AE77"/>
    <mergeCell ref="AF77:AG77"/>
    <mergeCell ref="AH77:AI77"/>
    <mergeCell ref="AJ77:AK77"/>
    <mergeCell ref="AL77:AM77"/>
    <mergeCell ref="AB79:AC79"/>
    <mergeCell ref="AD79:AE79"/>
    <mergeCell ref="AF79:AG79"/>
    <mergeCell ref="AH79:AI79"/>
    <mergeCell ref="AJ79:AK79"/>
    <mergeCell ref="AL79:AM79"/>
    <mergeCell ref="AT78:AU78"/>
    <mergeCell ref="AV78:AW78"/>
    <mergeCell ref="AX78:AY78"/>
    <mergeCell ref="AZ78:BA78"/>
    <mergeCell ref="A79:C79"/>
    <mergeCell ref="D79:Q79"/>
    <mergeCell ref="R79:S79"/>
    <mergeCell ref="T79:U79"/>
    <mergeCell ref="X79:Y79"/>
    <mergeCell ref="Z79:AA79"/>
    <mergeCell ref="AH78:AI78"/>
    <mergeCell ref="AJ78:AK78"/>
    <mergeCell ref="AL78:AM78"/>
    <mergeCell ref="AN78:AO78"/>
    <mergeCell ref="AP78:AQ78"/>
    <mergeCell ref="AR78:AS78"/>
    <mergeCell ref="AT80:AU80"/>
    <mergeCell ref="AV80:AW80"/>
    <mergeCell ref="AX80:AY80"/>
    <mergeCell ref="AZ80:BA80"/>
    <mergeCell ref="A81:C81"/>
    <mergeCell ref="D81:Q81"/>
    <mergeCell ref="R81:S81"/>
    <mergeCell ref="T81:U81"/>
    <mergeCell ref="X81:Y81"/>
    <mergeCell ref="Z81:AA81"/>
    <mergeCell ref="AH80:AI80"/>
    <mergeCell ref="AJ80:AK80"/>
    <mergeCell ref="AL80:AM80"/>
    <mergeCell ref="AN80:AO80"/>
    <mergeCell ref="AP80:AQ80"/>
    <mergeCell ref="AR80:AS80"/>
    <mergeCell ref="AZ79:BA79"/>
    <mergeCell ref="A80:C80"/>
    <mergeCell ref="D80:Q80"/>
    <mergeCell ref="R80:S80"/>
    <mergeCell ref="T80:U80"/>
    <mergeCell ref="X80:Y80"/>
    <mergeCell ref="Z80:AA80"/>
    <mergeCell ref="AB80:AC80"/>
    <mergeCell ref="AD80:AE80"/>
    <mergeCell ref="AF80:AG80"/>
    <mergeCell ref="AN79:AO79"/>
    <mergeCell ref="AP79:AQ79"/>
    <mergeCell ref="AR79:AS79"/>
    <mergeCell ref="AT79:AU79"/>
    <mergeCell ref="AV79:AW79"/>
    <mergeCell ref="AX79:AY79"/>
    <mergeCell ref="AZ81:BA81"/>
    <mergeCell ref="A82:C82"/>
    <mergeCell ref="D82:Q82"/>
    <mergeCell ref="R82:S82"/>
    <mergeCell ref="T82:U82"/>
    <mergeCell ref="X82:Y82"/>
    <mergeCell ref="Z82:AA82"/>
    <mergeCell ref="AB82:AC82"/>
    <mergeCell ref="AD82:AE82"/>
    <mergeCell ref="AF82:AG82"/>
    <mergeCell ref="AN81:AO81"/>
    <mergeCell ref="AP81:AQ81"/>
    <mergeCell ref="AR81:AS81"/>
    <mergeCell ref="AT81:AU81"/>
    <mergeCell ref="AV81:AW81"/>
    <mergeCell ref="AX81:AY81"/>
    <mergeCell ref="AB81:AC81"/>
    <mergeCell ref="AD81:AE81"/>
    <mergeCell ref="AF81:AG81"/>
    <mergeCell ref="AH81:AI81"/>
    <mergeCell ref="AJ81:AK81"/>
    <mergeCell ref="AL81:AM81"/>
    <mergeCell ref="AB83:AC83"/>
    <mergeCell ref="AD83:AE83"/>
    <mergeCell ref="AF83:AG83"/>
    <mergeCell ref="AH83:AI83"/>
    <mergeCell ref="AJ83:AK83"/>
    <mergeCell ref="AL83:AM83"/>
    <mergeCell ref="AT82:AU82"/>
    <mergeCell ref="AV82:AW82"/>
    <mergeCell ref="AX82:AY82"/>
    <mergeCell ref="AZ82:BA82"/>
    <mergeCell ref="A83:C83"/>
    <mergeCell ref="D83:Q83"/>
    <mergeCell ref="R83:S83"/>
    <mergeCell ref="T83:U83"/>
    <mergeCell ref="X83:Y83"/>
    <mergeCell ref="Z83:AA83"/>
    <mergeCell ref="AH82:AI82"/>
    <mergeCell ref="AJ82:AK82"/>
    <mergeCell ref="AL82:AM82"/>
    <mergeCell ref="AN82:AO82"/>
    <mergeCell ref="AP82:AQ82"/>
    <mergeCell ref="AR82:AS82"/>
    <mergeCell ref="AT84:AU84"/>
    <mergeCell ref="AV84:AW84"/>
    <mergeCell ref="AX84:AY84"/>
    <mergeCell ref="AZ84:BA84"/>
    <mergeCell ref="A85:C85"/>
    <mergeCell ref="D85:Q85"/>
    <mergeCell ref="R85:S85"/>
    <mergeCell ref="T85:U85"/>
    <mergeCell ref="X85:Y85"/>
    <mergeCell ref="Z85:AA85"/>
    <mergeCell ref="AH84:AI84"/>
    <mergeCell ref="AJ84:AK84"/>
    <mergeCell ref="AL84:AM84"/>
    <mergeCell ref="AN84:AO84"/>
    <mergeCell ref="AP84:AQ84"/>
    <mergeCell ref="AR84:AS84"/>
    <mergeCell ref="AZ83:BA83"/>
    <mergeCell ref="A84:C84"/>
    <mergeCell ref="D84:Q84"/>
    <mergeCell ref="R84:S84"/>
    <mergeCell ref="T84:U84"/>
    <mergeCell ref="X84:Y84"/>
    <mergeCell ref="Z84:AA84"/>
    <mergeCell ref="AB84:AC84"/>
    <mergeCell ref="AD84:AE84"/>
    <mergeCell ref="AF84:AG84"/>
    <mergeCell ref="AN83:AO83"/>
    <mergeCell ref="AP83:AQ83"/>
    <mergeCell ref="AR83:AS83"/>
    <mergeCell ref="AT83:AU83"/>
    <mergeCell ref="AV83:AW83"/>
    <mergeCell ref="AX83:AY83"/>
    <mergeCell ref="AT86:AU86"/>
    <mergeCell ref="AV86:AW86"/>
    <mergeCell ref="AX86:AY86"/>
    <mergeCell ref="AZ86:BA86"/>
    <mergeCell ref="AH86:AI86"/>
    <mergeCell ref="AJ86:AK86"/>
    <mergeCell ref="AL86:AM86"/>
    <mergeCell ref="AN86:AO86"/>
    <mergeCell ref="AP86:AQ86"/>
    <mergeCell ref="AR86:AS86"/>
    <mergeCell ref="AZ85:BA85"/>
    <mergeCell ref="A86:C86"/>
    <mergeCell ref="D86:Q86"/>
    <mergeCell ref="R86:S86"/>
    <mergeCell ref="T86:U86"/>
    <mergeCell ref="X86:Y86"/>
    <mergeCell ref="Z86:AA86"/>
    <mergeCell ref="AB86:AC86"/>
    <mergeCell ref="AD86:AE86"/>
    <mergeCell ref="AF86:AG86"/>
    <mergeCell ref="AN85:AO85"/>
    <mergeCell ref="AP85:AQ85"/>
    <mergeCell ref="AR85:AS85"/>
    <mergeCell ref="AT85:AU85"/>
    <mergeCell ref="AV85:AW85"/>
    <mergeCell ref="AX85:AY85"/>
    <mergeCell ref="AB85:AC85"/>
    <mergeCell ref="AD85:AE85"/>
    <mergeCell ref="AF85:AG85"/>
    <mergeCell ref="AH85:AI85"/>
    <mergeCell ref="AJ85:AK85"/>
    <mergeCell ref="AL85:AM85"/>
    <mergeCell ref="AP87:AQ87"/>
    <mergeCell ref="AR87:AS87"/>
    <mergeCell ref="AT87:AU87"/>
    <mergeCell ref="AV87:AW87"/>
    <mergeCell ref="AX87:AY87"/>
    <mergeCell ref="AZ87:BA87"/>
    <mergeCell ref="AD87:AE87"/>
    <mergeCell ref="AF87:AG87"/>
    <mergeCell ref="AH87:AI87"/>
    <mergeCell ref="AJ87:AK87"/>
    <mergeCell ref="AL87:AM87"/>
    <mergeCell ref="AN87:AO87"/>
    <mergeCell ref="A87:C87"/>
    <mergeCell ref="D87:Q87"/>
    <mergeCell ref="R87:S87"/>
    <mergeCell ref="X87:Y87"/>
    <mergeCell ref="Z87:AA87"/>
    <mergeCell ref="AB87:AC87"/>
    <mergeCell ref="AP88:AQ88"/>
    <mergeCell ref="AR88:AS88"/>
    <mergeCell ref="AT88:AU88"/>
    <mergeCell ref="AV88:AW88"/>
    <mergeCell ref="AX88:AY88"/>
    <mergeCell ref="AZ88:BA88"/>
    <mergeCell ref="AD88:AE88"/>
    <mergeCell ref="AF88:AG88"/>
    <mergeCell ref="AH88:AI88"/>
    <mergeCell ref="AJ88:AK88"/>
    <mergeCell ref="AL88:AM88"/>
    <mergeCell ref="AN88:AO88"/>
    <mergeCell ref="A88:C88"/>
    <mergeCell ref="D88:Q88"/>
    <mergeCell ref="R88:S88"/>
    <mergeCell ref="X88:Y88"/>
    <mergeCell ref="Z88:AA88"/>
    <mergeCell ref="AB88:AC88"/>
    <mergeCell ref="AP89:AQ89"/>
    <mergeCell ref="AR89:AS89"/>
    <mergeCell ref="AT89:AU89"/>
    <mergeCell ref="AV89:AW89"/>
    <mergeCell ref="AX89:AY89"/>
    <mergeCell ref="AZ89:BA89"/>
    <mergeCell ref="AD89:AE89"/>
    <mergeCell ref="AF89:AG89"/>
    <mergeCell ref="AH89:AI89"/>
    <mergeCell ref="AJ89:AK89"/>
    <mergeCell ref="AL89:AM89"/>
    <mergeCell ref="AN89:AO89"/>
    <mergeCell ref="A89:Q89"/>
    <mergeCell ref="R89:S89"/>
    <mergeCell ref="T89:V89"/>
    <mergeCell ref="X89:Y89"/>
    <mergeCell ref="Z89:AA89"/>
    <mergeCell ref="AB89:AC89"/>
    <mergeCell ref="A91:BA91"/>
    <mergeCell ref="A92:BA92"/>
    <mergeCell ref="A93:C93"/>
    <mergeCell ref="D93:Q93"/>
    <mergeCell ref="R93:S93"/>
    <mergeCell ref="T93:U93"/>
    <mergeCell ref="X93:Y93"/>
    <mergeCell ref="Z93:AA93"/>
    <mergeCell ref="AB93:AC93"/>
    <mergeCell ref="AD93:AE93"/>
    <mergeCell ref="AP90:AQ90"/>
    <mergeCell ref="AR90:AS90"/>
    <mergeCell ref="AT90:AU90"/>
    <mergeCell ref="AV90:AW90"/>
    <mergeCell ref="AX90:AY90"/>
    <mergeCell ref="AZ90:BA90"/>
    <mergeCell ref="AD90:AE90"/>
    <mergeCell ref="AF90:AG90"/>
    <mergeCell ref="AH90:AI90"/>
    <mergeCell ref="AJ90:AK90"/>
    <mergeCell ref="AL90:AM90"/>
    <mergeCell ref="AN90:AO90"/>
    <mergeCell ref="A90:Q90"/>
    <mergeCell ref="R90:S90"/>
    <mergeCell ref="T90:V90"/>
    <mergeCell ref="X90:Y90"/>
    <mergeCell ref="Z90:AA90"/>
    <mergeCell ref="AB90:AC90"/>
    <mergeCell ref="AR93:AS93"/>
    <mergeCell ref="AT93:AU93"/>
    <mergeCell ref="AV93:AW93"/>
    <mergeCell ref="AX93:AY93"/>
    <mergeCell ref="AZ93:BA93"/>
    <mergeCell ref="Z96:AA96"/>
    <mergeCell ref="AB96:AC96"/>
    <mergeCell ref="AD96:AE96"/>
    <mergeCell ref="AF96:AG96"/>
    <mergeCell ref="AH96:AI96"/>
    <mergeCell ref="AJ96:AK96"/>
    <mergeCell ref="AR95:AS95"/>
    <mergeCell ref="AT95:AU95"/>
    <mergeCell ref="AV95:AW95"/>
    <mergeCell ref="AX95:AY95"/>
    <mergeCell ref="AZ95:BA95"/>
    <mergeCell ref="AV94:AW94"/>
    <mergeCell ref="AX94:AY94"/>
    <mergeCell ref="AZ94:BA94"/>
    <mergeCell ref="AF93:AG93"/>
    <mergeCell ref="AH93:AI93"/>
    <mergeCell ref="AJ93:AK93"/>
    <mergeCell ref="AL93:AM93"/>
    <mergeCell ref="AN93:AO93"/>
    <mergeCell ref="AP93:AQ93"/>
    <mergeCell ref="A96:C96"/>
    <mergeCell ref="D96:Q96"/>
    <mergeCell ref="R96:S96"/>
    <mergeCell ref="T96:U96"/>
    <mergeCell ref="X96:Y96"/>
    <mergeCell ref="AF95:AG95"/>
    <mergeCell ref="AH95:AI95"/>
    <mergeCell ref="AJ95:AK95"/>
    <mergeCell ref="AL95:AM95"/>
    <mergeCell ref="AN95:AO95"/>
    <mergeCell ref="AP95:AQ95"/>
    <mergeCell ref="A95:C95"/>
    <mergeCell ref="D95:Q95"/>
    <mergeCell ref="R95:S95"/>
    <mergeCell ref="T95:U95"/>
    <mergeCell ref="X95:Y95"/>
    <mergeCell ref="Z95:AA95"/>
    <mergeCell ref="AB95:AC95"/>
    <mergeCell ref="AD95:AE95"/>
    <mergeCell ref="AR97:AS97"/>
    <mergeCell ref="AT97:AU97"/>
    <mergeCell ref="AV97:AW97"/>
    <mergeCell ref="AX97:AY97"/>
    <mergeCell ref="AZ97:BA97"/>
    <mergeCell ref="A98:C98"/>
    <mergeCell ref="D98:Q98"/>
    <mergeCell ref="R98:S98"/>
    <mergeCell ref="T98:U98"/>
    <mergeCell ref="X98:Y98"/>
    <mergeCell ref="AF97:AG97"/>
    <mergeCell ref="AH97:AI97"/>
    <mergeCell ref="AJ97:AK97"/>
    <mergeCell ref="AL97:AM97"/>
    <mergeCell ref="AN97:AO97"/>
    <mergeCell ref="AP97:AQ97"/>
    <mergeCell ref="AX96:AY96"/>
    <mergeCell ref="AZ96:BA96"/>
    <mergeCell ref="A97:C97"/>
    <mergeCell ref="D97:Q97"/>
    <mergeCell ref="R97:S97"/>
    <mergeCell ref="T97:U97"/>
    <mergeCell ref="X97:Y97"/>
    <mergeCell ref="Z97:AA97"/>
    <mergeCell ref="AB97:AC97"/>
    <mergeCell ref="AD97:AE97"/>
    <mergeCell ref="AL96:AM96"/>
    <mergeCell ref="AN96:AO96"/>
    <mergeCell ref="AP96:AQ96"/>
    <mergeCell ref="AR96:AS96"/>
    <mergeCell ref="AT96:AU96"/>
    <mergeCell ref="AV96:AW96"/>
    <mergeCell ref="AX98:AY98"/>
    <mergeCell ref="AZ98:BA98"/>
    <mergeCell ref="A99:C99"/>
    <mergeCell ref="D99:Q99"/>
    <mergeCell ref="R99:S99"/>
    <mergeCell ref="T99:U99"/>
    <mergeCell ref="X99:Y99"/>
    <mergeCell ref="Z99:AA99"/>
    <mergeCell ref="AB99:AC99"/>
    <mergeCell ref="AD99:AE99"/>
    <mergeCell ref="AL98:AM98"/>
    <mergeCell ref="AN98:AO98"/>
    <mergeCell ref="AP98:AQ98"/>
    <mergeCell ref="AR98:AS98"/>
    <mergeCell ref="AT98:AU98"/>
    <mergeCell ref="AV98:AW98"/>
    <mergeCell ref="Z98:AA98"/>
    <mergeCell ref="AB98:AC98"/>
    <mergeCell ref="AD98:AE98"/>
    <mergeCell ref="AF98:AG98"/>
    <mergeCell ref="AH98:AI98"/>
    <mergeCell ref="AJ98:AK98"/>
    <mergeCell ref="Z100:AA100"/>
    <mergeCell ref="AB100:AC100"/>
    <mergeCell ref="AD100:AE100"/>
    <mergeCell ref="AF100:AG100"/>
    <mergeCell ref="AH100:AI100"/>
    <mergeCell ref="AJ100:AK100"/>
    <mergeCell ref="AR99:AS99"/>
    <mergeCell ref="AT99:AU99"/>
    <mergeCell ref="AV99:AW99"/>
    <mergeCell ref="AX99:AY99"/>
    <mergeCell ref="AZ99:BA99"/>
    <mergeCell ref="A100:C100"/>
    <mergeCell ref="D100:Q100"/>
    <mergeCell ref="R100:S100"/>
    <mergeCell ref="T100:U100"/>
    <mergeCell ref="X100:Y100"/>
    <mergeCell ref="AF99:AG99"/>
    <mergeCell ref="AH99:AI99"/>
    <mergeCell ref="AJ99:AK99"/>
    <mergeCell ref="AL99:AM99"/>
    <mergeCell ref="AN99:AO99"/>
    <mergeCell ref="AP99:AQ99"/>
    <mergeCell ref="AR101:AS101"/>
    <mergeCell ref="AT101:AU101"/>
    <mergeCell ref="AV101:AW101"/>
    <mergeCell ref="AX101:AY101"/>
    <mergeCell ref="AZ101:BA101"/>
    <mergeCell ref="A102:C102"/>
    <mergeCell ref="D102:Q102"/>
    <mergeCell ref="R102:S102"/>
    <mergeCell ref="T102:U102"/>
    <mergeCell ref="X102:Y102"/>
    <mergeCell ref="AF101:AG101"/>
    <mergeCell ref="AH101:AI101"/>
    <mergeCell ref="AJ101:AK101"/>
    <mergeCell ref="AL101:AM101"/>
    <mergeCell ref="AN101:AO101"/>
    <mergeCell ref="AP101:AQ101"/>
    <mergeCell ref="AX100:AY100"/>
    <mergeCell ref="AZ100:BA100"/>
    <mergeCell ref="A101:C101"/>
    <mergeCell ref="D101:Q101"/>
    <mergeCell ref="R101:S101"/>
    <mergeCell ref="T101:U101"/>
    <mergeCell ref="X101:Y101"/>
    <mergeCell ref="Z101:AA101"/>
    <mergeCell ref="AB101:AC101"/>
    <mergeCell ref="AD101:AE101"/>
    <mergeCell ref="AL100:AM100"/>
    <mergeCell ref="AN100:AO100"/>
    <mergeCell ref="AP100:AQ100"/>
    <mergeCell ref="AR100:AS100"/>
    <mergeCell ref="AT100:AU100"/>
    <mergeCell ref="AV100:AW100"/>
    <mergeCell ref="AX102:AY102"/>
    <mergeCell ref="AZ102:BA102"/>
    <mergeCell ref="A103:C103"/>
    <mergeCell ref="D103:Q103"/>
    <mergeCell ref="R103:S103"/>
    <mergeCell ref="T103:U103"/>
    <mergeCell ref="X103:Y103"/>
    <mergeCell ref="Z103:AA103"/>
    <mergeCell ref="AB103:AC103"/>
    <mergeCell ref="AD103:AE103"/>
    <mergeCell ref="AL102:AM102"/>
    <mergeCell ref="AN102:AO102"/>
    <mergeCell ref="AP102:AQ102"/>
    <mergeCell ref="AR102:AS102"/>
    <mergeCell ref="AT102:AU102"/>
    <mergeCell ref="AV102:AW102"/>
    <mergeCell ref="Z102:AA102"/>
    <mergeCell ref="AB102:AC102"/>
    <mergeCell ref="AD102:AE102"/>
    <mergeCell ref="AF102:AG102"/>
    <mergeCell ref="AH102:AI102"/>
    <mergeCell ref="AJ102:AK102"/>
    <mergeCell ref="Z104:AA104"/>
    <mergeCell ref="AB104:AC104"/>
    <mergeCell ref="AD104:AE104"/>
    <mergeCell ref="AF104:AG104"/>
    <mergeCell ref="AH104:AI104"/>
    <mergeCell ref="AJ104:AK104"/>
    <mergeCell ref="AR103:AS103"/>
    <mergeCell ref="AT103:AU103"/>
    <mergeCell ref="AV103:AW103"/>
    <mergeCell ref="AX103:AY103"/>
    <mergeCell ref="AZ103:BA103"/>
    <mergeCell ref="A104:C104"/>
    <mergeCell ref="D104:Q104"/>
    <mergeCell ref="R104:S104"/>
    <mergeCell ref="T104:U104"/>
    <mergeCell ref="X104:Y104"/>
    <mergeCell ref="AF103:AG103"/>
    <mergeCell ref="AH103:AI103"/>
    <mergeCell ref="AJ103:AK103"/>
    <mergeCell ref="AL103:AM103"/>
    <mergeCell ref="AN103:AO103"/>
    <mergeCell ref="AP103:AQ103"/>
    <mergeCell ref="AR105:AS105"/>
    <mergeCell ref="AT105:AU105"/>
    <mergeCell ref="AV105:AW105"/>
    <mergeCell ref="AX105:AY105"/>
    <mergeCell ref="AZ105:BA105"/>
    <mergeCell ref="A106:Q106"/>
    <mergeCell ref="R106:S106"/>
    <mergeCell ref="T106:V106"/>
    <mergeCell ref="X106:Y106"/>
    <mergeCell ref="Z106:AA106"/>
    <mergeCell ref="AF105:AG105"/>
    <mergeCell ref="AH105:AI105"/>
    <mergeCell ref="AJ105:AK105"/>
    <mergeCell ref="AL105:AM105"/>
    <mergeCell ref="AN105:AO105"/>
    <mergeCell ref="AP105:AQ105"/>
    <mergeCell ref="AX104:AY104"/>
    <mergeCell ref="AZ104:BA104"/>
    <mergeCell ref="A105:C105"/>
    <mergeCell ref="D105:Q105"/>
    <mergeCell ref="R105:S105"/>
    <mergeCell ref="T105:U105"/>
    <mergeCell ref="X105:Y105"/>
    <mergeCell ref="Z105:AA105"/>
    <mergeCell ref="AB105:AC105"/>
    <mergeCell ref="AD105:AE105"/>
    <mergeCell ref="AL104:AM104"/>
    <mergeCell ref="AN104:AO104"/>
    <mergeCell ref="AP104:AQ104"/>
    <mergeCell ref="AR104:AS104"/>
    <mergeCell ref="AT104:AU104"/>
    <mergeCell ref="AV104:AW104"/>
    <mergeCell ref="AV107:AW107"/>
    <mergeCell ref="AX107:AY107"/>
    <mergeCell ref="AZ107:BA107"/>
    <mergeCell ref="AJ107:AK107"/>
    <mergeCell ref="AL107:AM107"/>
    <mergeCell ref="AN107:AO107"/>
    <mergeCell ref="AP107:AQ107"/>
    <mergeCell ref="AR107:AS107"/>
    <mergeCell ref="AT107:AU107"/>
    <mergeCell ref="AZ106:BA106"/>
    <mergeCell ref="D107:Q107"/>
    <mergeCell ref="R107:S107"/>
    <mergeCell ref="T107:U107"/>
    <mergeCell ref="X107:Y107"/>
    <mergeCell ref="Z107:AA107"/>
    <mergeCell ref="AB107:AC107"/>
    <mergeCell ref="AD107:AE107"/>
    <mergeCell ref="AF107:AG107"/>
    <mergeCell ref="AH107:AI107"/>
    <mergeCell ref="AN106:AO106"/>
    <mergeCell ref="AP106:AQ106"/>
    <mergeCell ref="AR106:AS106"/>
    <mergeCell ref="AT106:AU106"/>
    <mergeCell ref="AV106:AW106"/>
    <mergeCell ref="AX106:AY106"/>
    <mergeCell ref="AB106:AC106"/>
    <mergeCell ref="AD106:AE106"/>
    <mergeCell ref="AF106:AG106"/>
    <mergeCell ref="AH106:AI106"/>
    <mergeCell ref="AJ106:AK106"/>
    <mergeCell ref="AL106:AM106"/>
    <mergeCell ref="AZ108:BA108"/>
    <mergeCell ref="D109:Q109"/>
    <mergeCell ref="R109:S109"/>
    <mergeCell ref="T109:U109"/>
    <mergeCell ref="X109:Y109"/>
    <mergeCell ref="Z109:AA109"/>
    <mergeCell ref="AB109:AC109"/>
    <mergeCell ref="AD109:AE109"/>
    <mergeCell ref="AF109:AG109"/>
    <mergeCell ref="AH109:AI109"/>
    <mergeCell ref="AN108:AO108"/>
    <mergeCell ref="AP108:AQ108"/>
    <mergeCell ref="AR108:AS108"/>
    <mergeCell ref="AT108:AU108"/>
    <mergeCell ref="AV108:AW108"/>
    <mergeCell ref="AX108:AY108"/>
    <mergeCell ref="AB108:AC108"/>
    <mergeCell ref="AD108:AE108"/>
    <mergeCell ref="AF108:AG108"/>
    <mergeCell ref="AH108:AI108"/>
    <mergeCell ref="AJ108:AK108"/>
    <mergeCell ref="AL108:AM108"/>
    <mergeCell ref="D108:Q108"/>
    <mergeCell ref="R108:S108"/>
    <mergeCell ref="T108:U108"/>
    <mergeCell ref="X108:Y108"/>
    <mergeCell ref="Z108:AA108"/>
    <mergeCell ref="AR110:AS110"/>
    <mergeCell ref="AT110:AU110"/>
    <mergeCell ref="AV110:AW110"/>
    <mergeCell ref="AX110:AY110"/>
    <mergeCell ref="AZ110:BA110"/>
    <mergeCell ref="AF110:AG110"/>
    <mergeCell ref="AH110:AI110"/>
    <mergeCell ref="AJ110:AK110"/>
    <mergeCell ref="AL110:AM110"/>
    <mergeCell ref="AN110:AO110"/>
    <mergeCell ref="AP110:AQ110"/>
    <mergeCell ref="AV109:AW109"/>
    <mergeCell ref="AX109:AY109"/>
    <mergeCell ref="AZ109:BA109"/>
    <mergeCell ref="A110:Q110"/>
    <mergeCell ref="R110:S110"/>
    <mergeCell ref="T110:V110"/>
    <mergeCell ref="X110:Y110"/>
    <mergeCell ref="Z110:AA110"/>
    <mergeCell ref="AB110:AC110"/>
    <mergeCell ref="AD110:AE110"/>
    <mergeCell ref="AJ109:AK109"/>
    <mergeCell ref="AL109:AM109"/>
    <mergeCell ref="AN109:AO109"/>
    <mergeCell ref="AP109:AQ109"/>
    <mergeCell ref="AR109:AS109"/>
    <mergeCell ref="AT109:AU109"/>
    <mergeCell ref="AZ113:BA113"/>
    <mergeCell ref="A114:AI114"/>
    <mergeCell ref="AJ114:AK114"/>
    <mergeCell ref="AL114:AM114"/>
    <mergeCell ref="AN114:AO114"/>
    <mergeCell ref="AP114:AQ114"/>
    <mergeCell ref="AR112:AS112"/>
    <mergeCell ref="AT112:AU112"/>
    <mergeCell ref="AV112:AW112"/>
    <mergeCell ref="AX112:AY112"/>
    <mergeCell ref="AZ112:BA112"/>
    <mergeCell ref="A113:AI113"/>
    <mergeCell ref="AJ113:AK113"/>
    <mergeCell ref="AL113:AM113"/>
    <mergeCell ref="AN113:AO113"/>
    <mergeCell ref="AP113:AQ113"/>
    <mergeCell ref="AR111:AS111"/>
    <mergeCell ref="AT111:AU111"/>
    <mergeCell ref="AV111:AW111"/>
    <mergeCell ref="AX111:AY111"/>
    <mergeCell ref="AZ111:BA111"/>
    <mergeCell ref="A112:AI112"/>
    <mergeCell ref="AJ112:AK112"/>
    <mergeCell ref="AL112:AM112"/>
    <mergeCell ref="AN112:AO112"/>
    <mergeCell ref="AP112:AQ112"/>
    <mergeCell ref="A111:AI111"/>
    <mergeCell ref="AJ111:AK111"/>
    <mergeCell ref="AL111:AM111"/>
    <mergeCell ref="AN111:AO111"/>
    <mergeCell ref="AP111:AQ111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Z56:BA56"/>
    <mergeCell ref="AM125:AZ125"/>
    <mergeCell ref="AH130:BA130"/>
    <mergeCell ref="AR115:AS115"/>
    <mergeCell ref="AT115:AU115"/>
    <mergeCell ref="AV115:AW115"/>
    <mergeCell ref="AX115:AY115"/>
    <mergeCell ref="AZ115:BA115"/>
    <mergeCell ref="AR114:AS114"/>
    <mergeCell ref="AT114:AU114"/>
    <mergeCell ref="AV114:AW114"/>
    <mergeCell ref="AX114:AY114"/>
    <mergeCell ref="AZ114:BA114"/>
    <mergeCell ref="A115:AI115"/>
    <mergeCell ref="AJ115:AK115"/>
    <mergeCell ref="AL115:AM115"/>
    <mergeCell ref="AN115:AO115"/>
    <mergeCell ref="AP115:AQ115"/>
    <mergeCell ref="B120:AX120"/>
    <mergeCell ref="B122:AX122"/>
    <mergeCell ref="AR113:AS113"/>
    <mergeCell ref="AT113:AU113"/>
    <mergeCell ref="AV113:AW113"/>
    <mergeCell ref="AX113:AY113"/>
  </mergeCells>
  <phoneticPr fontId="39" type="noConversion"/>
  <conditionalFormatting sqref="C39:Y43">
    <cfRule type="cellIs" dxfId="23" priority="35" stopIfTrue="1" operator="equal">
      <formula>0</formula>
    </cfRule>
  </conditionalFormatting>
  <conditionalFormatting sqref="AL80:BA85 X80:Y85 X66:Y70 AL66:BA70 AF86:AG88 X87:Y88">
    <cfRule type="cellIs" dxfId="22" priority="34" stopIfTrue="1" operator="equal">
      <formula>0</formula>
    </cfRule>
  </conditionalFormatting>
  <conditionalFormatting sqref="AP107:XFD107 A106:S106 W106:XFD106 A107:C107 T110 R110 A110 A60:T60 W60:XFD60 A93 BB93:XFD93 A109:D109 R109:XFD109 W110:XFD110 A123:XFD123 A21:AM21 A22:AL25 BA21:XFD25 A11:XFD11 BB96:XFD96 A14:XFD15 A12:F13 A17:XFD20 L16:XFD16 A16:J16 A131:XFD1048576 R105:XFD105 BB101:XFD104 A111:XFD119 A26:XFD59 H12:XFD12 H13:AQ13 AS13:XFD13 A61:XFD92 AD94:AE104 AH94:AI104 D94:Q104">
    <cfRule type="cellIs" dxfId="21" priority="33" operator="equal">
      <formula>0</formula>
    </cfRule>
  </conditionalFormatting>
  <conditionalFormatting sqref="T106:V106">
    <cfRule type="cellIs" dxfId="20" priority="32" operator="equal">
      <formula>0</formula>
    </cfRule>
  </conditionalFormatting>
  <conditionalFormatting sqref="AL75:BA79 X75:Y79">
    <cfRule type="cellIs" dxfId="19" priority="31" stopIfTrue="1" operator="equal">
      <formula>0</formula>
    </cfRule>
  </conditionalFormatting>
  <conditionalFormatting sqref="A108:C108 AP108:XFD108">
    <cfRule type="cellIs" dxfId="18" priority="30" operator="equal">
      <formula>0</formula>
    </cfRule>
  </conditionalFormatting>
  <conditionalFormatting sqref="D105:Q105">
    <cfRule type="cellIs" dxfId="17" priority="27" operator="equal">
      <formula>0</formula>
    </cfRule>
  </conditionalFormatting>
  <conditionalFormatting sqref="BB97:XFD100">
    <cfRule type="cellIs" dxfId="16" priority="28" operator="equal">
      <formula>0</formula>
    </cfRule>
  </conditionalFormatting>
  <conditionalFormatting sqref="BB95:XFD95">
    <cfRule type="cellIs" dxfId="15" priority="26" operator="equal">
      <formula>0</formula>
    </cfRule>
  </conditionalFormatting>
  <conditionalFormatting sqref="C39:Y43">
    <cfRule type="cellIs" dxfId="14" priority="24" stopIfTrue="1" operator="equal">
      <formula>0</formula>
    </cfRule>
  </conditionalFormatting>
  <conditionalFormatting sqref="A28:AN43 AO41:AU43 AO28:AU38 AV28:AV43 AW28:AY38 AW41:AY43 AZ28:AZ43 BB28:XFD43 BA28:BA38 BA41:BA43">
    <cfRule type="cellIs" dxfId="13" priority="23" operator="equal">
      <formula>0</formula>
    </cfRule>
  </conditionalFormatting>
  <conditionalFormatting sqref="A124:XFD130">
    <cfRule type="cellIs" dxfId="12" priority="20" operator="equal">
      <formula>0</formula>
    </cfRule>
  </conditionalFormatting>
  <conditionalFormatting sqref="BB94:XFD94 A94:A105">
    <cfRule type="cellIs" dxfId="11" priority="16" operator="equal">
      <formula>0</formula>
    </cfRule>
  </conditionalFormatting>
  <conditionalFormatting sqref="D93:Q93">
    <cfRule type="cellIs" dxfId="10" priority="8" operator="equal">
      <formula>0</formula>
    </cfRule>
  </conditionalFormatting>
  <conditionalFormatting sqref="R95:AC95 AF95:AG95 AJ95:BA95">
    <cfRule type="cellIs" dxfId="9" priority="10" operator="equal">
      <formula>0</formula>
    </cfRule>
  </conditionalFormatting>
  <conditionalFormatting sqref="R93:BA93 R101:AC104 R96:AC96 AF96:AG96 AF101:AG104 AJ101:BA104 AJ96:BA96">
    <cfRule type="cellIs" dxfId="8" priority="13" operator="equal">
      <formula>0</formula>
    </cfRule>
  </conditionalFormatting>
  <conditionalFormatting sqref="R97:AC100 AF97:AG100 AJ97:BA100">
    <cfRule type="cellIs" dxfId="7" priority="12" operator="equal">
      <formula>0</formula>
    </cfRule>
  </conditionalFormatting>
  <conditionalFormatting sqref="R94:AC94 AF94:AG94 AJ94:BA94">
    <cfRule type="cellIs" dxfId="6" priority="9" operator="equal">
      <formula>0</formula>
    </cfRule>
  </conditionalFormatting>
  <conditionalFormatting sqref="R107:AO107 D107">
    <cfRule type="cellIs" dxfId="5" priority="6" operator="equal">
      <formula>0</formula>
    </cfRule>
  </conditionalFormatting>
  <conditionalFormatting sqref="D108 R108:AO108">
    <cfRule type="cellIs" dxfId="4" priority="5" operator="equal">
      <formula>0</formula>
    </cfRule>
  </conditionalFormatting>
  <conditionalFormatting sqref="A122 A120 AY120:XFD120 AY122:XFD122">
    <cfRule type="cellIs" dxfId="3" priority="4" operator="equal">
      <formula>0</formula>
    </cfRule>
  </conditionalFormatting>
  <conditionalFormatting sqref="B120">
    <cfRule type="cellIs" dxfId="2" priority="3" operator="equal">
      <formula>0</formula>
    </cfRule>
  </conditionalFormatting>
  <conditionalFormatting sqref="A121:B121 AY121:XFD121">
    <cfRule type="cellIs" dxfId="1" priority="2" operator="equal">
      <formula>0</formula>
    </cfRule>
  </conditionalFormatting>
  <conditionalFormatting sqref="B122">
    <cfRule type="cellIs" dxfId="0" priority="1" operator="equal">
      <formula>0</formula>
    </cfRule>
  </conditionalFormatting>
  <pageMargins left="0.78740157480314965" right="0.19685039370078741" top="0.31496062992125984" bottom="0.31496062992125984" header="0.31496062992125984" footer="0.31496062992125984"/>
  <pageSetup paperSize="9" scale="26" orientation="portrait" r:id="rId1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бакалавр_освіта</vt:lpstr>
      <vt:lpstr>бакалавр_галузь1</vt:lpstr>
      <vt:lpstr>бакалавр_галузь1!Заголовки_для_друку</vt:lpstr>
      <vt:lpstr>бакалавр_освіта!Заголовки_для_друку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Ольга Шубіна</cp:lastModifiedBy>
  <cp:lastPrinted>2020-02-04T14:16:11Z</cp:lastPrinted>
  <dcterms:created xsi:type="dcterms:W3CDTF">2019-03-22T09:52:29Z</dcterms:created>
  <dcterms:modified xsi:type="dcterms:W3CDTF">2026-06-24T07:56:16Z</dcterms:modified>
</cp:coreProperties>
</file>