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акалавр_галузь1" sheetId="1" state="visible" r:id="rId2"/>
  </sheets>
  <definedNames>
    <definedName function="false" hidden="false" localSheetId="0" name="_xlnm.Print_Titles" vbProcedure="false">бакалавр_галузь1!$45:$50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<sst xmlns="http://schemas.openxmlformats.org/spreadsheetml/2006/main" count="323" uniqueCount="223">
  <si>
    <t xml:space="preserve">Додаток 2                                               до наказу №4                                   від 06.01.2020 року</t>
  </si>
  <si>
    <t xml:space="preserve">ЗАТВЕРДЖЕНО                                      </t>
  </si>
  <si>
    <t xml:space="preserve"> Рішення вченої ради Бердянського державного педагогічного університету                           від 26.12.2019 (протокол №6)</t>
  </si>
  <si>
    <t xml:space="preserve">Міністерство освіти і науки України</t>
  </si>
  <si>
    <t xml:space="preserve">Бердянський державний педагогічний університет</t>
  </si>
  <si>
    <t xml:space="preserve">ЗАТВЕРДЖЕНО</t>
  </si>
  <si>
    <t xml:space="preserve">Рішення вченої ради Бердянського державного педагогічного університету</t>
  </si>
  <si>
    <t xml:space="preserve">НАВЧАЛЬНИЙ ПЛАН</t>
  </si>
  <si>
    <t xml:space="preserve">підготовки бакалавра</t>
  </si>
  <si>
    <t xml:space="preserve">від __________________2025 року  №___</t>
  </si>
  <si>
    <t xml:space="preserve">Галузь знань:</t>
  </si>
  <si>
    <t xml:space="preserve">С</t>
  </si>
  <si>
    <t xml:space="preserve">Соціальні науки, журналістика та інформація</t>
  </si>
  <si>
    <t xml:space="preserve">Спеціальність:</t>
  </si>
  <si>
    <t xml:space="preserve">С7 Журналістика</t>
  </si>
  <si>
    <t xml:space="preserve">Форма навчання:</t>
  </si>
  <si>
    <t xml:space="preserve">очна (денна), заочна (дистанційна)*</t>
  </si>
  <si>
    <t xml:space="preserve">Спеціалізація:</t>
  </si>
  <si>
    <t xml:space="preserve">Освітній ступінь:</t>
  </si>
  <si>
    <t xml:space="preserve">бакалавр</t>
  </si>
  <si>
    <t xml:space="preserve">Рівень вищої освіти:</t>
  </si>
  <si>
    <t xml:space="preserve">перший</t>
  </si>
  <si>
    <t xml:space="preserve">Освітньо-професійна програма:</t>
  </si>
  <si>
    <t xml:space="preserve">Термін навчання:</t>
  </si>
  <si>
    <t xml:space="preserve">3 роки 10 місяців</t>
  </si>
  <si>
    <t xml:space="preserve">На базі:</t>
  </si>
  <si>
    <t xml:space="preserve">повної загальної середньої освіти</t>
  </si>
  <si>
    <t xml:space="preserve">Освітня кваліфікація: </t>
  </si>
  <si>
    <t xml:space="preserve">бакалавр журналістики</t>
  </si>
  <si>
    <t xml:space="preserve">Кваліфікація в дипломі: </t>
  </si>
  <si>
    <r>
      <rPr>
        <sz val="22"/>
        <rFont val="Arial"/>
        <family val="2"/>
        <charset val="204"/>
      </rPr>
      <t xml:space="preserve">ступінь вищої освіти</t>
    </r>
    <r>
      <rPr>
        <b val="true"/>
        <sz val="22"/>
        <rFont val="Arial"/>
        <family val="2"/>
        <charset val="204"/>
      </rPr>
      <t xml:space="preserve">: бакалавр                               </t>
    </r>
    <r>
      <rPr>
        <sz val="22"/>
        <rFont val="Arial"/>
        <family val="2"/>
        <charset val="204"/>
      </rPr>
      <t xml:space="preserve">спеціальність:</t>
    </r>
    <r>
      <rPr>
        <b val="true"/>
        <sz val="22"/>
        <rFont val="Arial"/>
        <family val="2"/>
        <charset val="204"/>
      </rPr>
      <t xml:space="preserve"> журналістика                                    </t>
    </r>
    <r>
      <rPr>
        <sz val="22"/>
        <rFont val="Arial"/>
        <family val="2"/>
        <charset val="204"/>
      </rPr>
      <t xml:space="preserve">освітня програма:</t>
    </r>
    <r>
      <rPr>
        <b val="true"/>
        <sz val="22"/>
        <rFont val="Arial"/>
        <family val="2"/>
        <charset val="204"/>
      </rPr>
      <t xml:space="preserve"> журналістика                                        </t>
    </r>
  </si>
  <si>
    <t xml:space="preserve">І. ГРАФІК ОСВІТНЬОГО ПРОЦЕСУ</t>
  </si>
  <si>
    <t xml:space="preserve">Курс</t>
  </si>
  <si>
    <t xml:space="preserve">Вересень</t>
  </si>
  <si>
    <t xml:space="preserve">Жовтень</t>
  </si>
  <si>
    <t xml:space="preserve">Листопад</t>
  </si>
  <si>
    <t xml:space="preserve">Грудень</t>
  </si>
  <si>
    <t xml:space="preserve">Січень</t>
  </si>
  <si>
    <t xml:space="preserve">Лютий</t>
  </si>
  <si>
    <t xml:space="preserve">Березень</t>
  </si>
  <si>
    <t xml:space="preserve">Квітень</t>
  </si>
  <si>
    <t xml:space="preserve">Травень</t>
  </si>
  <si>
    <t xml:space="preserve">Червень</t>
  </si>
  <si>
    <t xml:space="preserve">Липень</t>
  </si>
  <si>
    <t xml:space="preserve">Серпень</t>
  </si>
  <si>
    <t xml:space="preserve">І</t>
  </si>
  <si>
    <t xml:space="preserve">к</t>
  </si>
  <si>
    <t xml:space="preserve">К</t>
  </si>
  <si>
    <t xml:space="preserve">ІІ</t>
  </si>
  <si>
    <t xml:space="preserve">п</t>
  </si>
  <si>
    <t xml:space="preserve">ІІІ</t>
  </si>
  <si>
    <t xml:space="preserve">IV</t>
  </si>
  <si>
    <t xml:space="preserve">А</t>
  </si>
  <si>
    <t xml:space="preserve">ПОЗНАЧЕННЯ:</t>
  </si>
  <si>
    <t xml:space="preserve">-</t>
  </si>
  <si>
    <t xml:space="preserve">теоретичне навчання;</t>
  </si>
  <si>
    <t xml:space="preserve">екзаменаційна сесія;</t>
  </si>
  <si>
    <t xml:space="preserve">П</t>
  </si>
  <si>
    <t xml:space="preserve">практика;</t>
  </si>
  <si>
    <t xml:space="preserve">канікули;</t>
  </si>
  <si>
    <t xml:space="preserve"> атестація;</t>
  </si>
  <si>
    <t xml:space="preserve">ВР</t>
  </si>
  <si>
    <t xml:space="preserve">підготовка випускної роботи</t>
  </si>
  <si>
    <t xml:space="preserve">ІІ. БЮДЖЕТ ЧАСУ, тижні</t>
  </si>
  <si>
    <t xml:space="preserve">ІІІ. ПРАКТИКА</t>
  </si>
  <si>
    <t xml:space="preserve">IV.  АТЕСТАЦІЯ</t>
  </si>
  <si>
    <t xml:space="preserve">Теоретичне навчання</t>
  </si>
  <si>
    <t xml:space="preserve">Екзаменаційна сесія</t>
  </si>
  <si>
    <t xml:space="preserve">Практика</t>
  </si>
  <si>
    <t xml:space="preserve">Атестація</t>
  </si>
  <si>
    <t xml:space="preserve">Підготовка бакалаврської роботи</t>
  </si>
  <si>
    <t xml:space="preserve">Канікули</t>
  </si>
  <si>
    <t xml:space="preserve">Всього</t>
  </si>
  <si>
    <t xml:space="preserve">Назва практики</t>
  </si>
  <si>
    <t xml:space="preserve">Семестр</t>
  </si>
  <si>
    <t xml:space="preserve">Тижні</t>
  </si>
  <si>
    <t xml:space="preserve">Назва </t>
  </si>
  <si>
    <t xml:space="preserve">Тиждень</t>
  </si>
  <si>
    <t xml:space="preserve">I</t>
  </si>
  <si>
    <t xml:space="preserve">навчальна практика</t>
  </si>
  <si>
    <t xml:space="preserve">Кваліфікаційна робота бакалавра</t>
  </si>
  <si>
    <t xml:space="preserve">II</t>
  </si>
  <si>
    <t xml:space="preserve">виробнича практика (газетно-журнальна)</t>
  </si>
  <si>
    <t xml:space="preserve">III</t>
  </si>
  <si>
    <t xml:space="preserve">виробнича практика (радіо-телевізійна журнальна)</t>
  </si>
  <si>
    <t xml:space="preserve">Разом</t>
  </si>
  <si>
    <t xml:space="preserve">V. ПЛАН ОСВІТНЬОГО ПРОЦЕСУ</t>
  </si>
  <si>
    <t xml:space="preserve">Шифр за ОПП</t>
  </si>
  <si>
    <t xml:space="preserve">НАЗВА НАВЧАЛЬНОЇ ДИСЦИПЛІНИ</t>
  </si>
  <si>
    <t xml:space="preserve">Розподіл за семестрами</t>
  </si>
  <si>
    <t xml:space="preserve">Кількість кредитів 
ECTS</t>
  </si>
  <si>
    <t xml:space="preserve">Кількість годин</t>
  </si>
  <si>
    <t xml:space="preserve">Розподіл кредитів ECTS  за  семестрами</t>
  </si>
  <si>
    <t xml:space="preserve">Екзамени</t>
  </si>
  <si>
    <t xml:space="preserve">Заліки</t>
  </si>
  <si>
    <t xml:space="preserve">Курсові проекти</t>
  </si>
  <si>
    <t xml:space="preserve">Загальний обсяг</t>
  </si>
  <si>
    <t xml:space="preserve">Аудиторних</t>
  </si>
  <si>
    <t xml:space="preserve">Самостійна робота</t>
  </si>
  <si>
    <t xml:space="preserve">І курс</t>
  </si>
  <si>
    <t xml:space="preserve">ІІ курс</t>
  </si>
  <si>
    <t xml:space="preserve">ІІІ курс</t>
  </si>
  <si>
    <t xml:space="preserve">IV курс</t>
  </si>
  <si>
    <t xml:space="preserve">у тому числі:</t>
  </si>
  <si>
    <t xml:space="preserve">С е м е с т р и</t>
  </si>
  <si>
    <t xml:space="preserve">Лекції</t>
  </si>
  <si>
    <t xml:space="preserve">Лабора-торні</t>
  </si>
  <si>
    <t xml:space="preserve">практичні</t>
  </si>
  <si>
    <t xml:space="preserve">Кількість тижнів теоретичного навчання в семестрі</t>
  </si>
  <si>
    <t xml:space="preserve">ОБОВ'ЯЗКОВІ НАВЧАЛЬНІ ДИСЦИПЛІНИ</t>
  </si>
  <si>
    <t xml:space="preserve">Цикл загальної підготовки</t>
  </si>
  <si>
    <t xml:space="preserve">ОК 01</t>
  </si>
  <si>
    <t xml:space="preserve">Історія України</t>
  </si>
  <si>
    <t xml:space="preserve">ОК 02</t>
  </si>
  <si>
    <t xml:space="preserve">Історія української культури</t>
  </si>
  <si>
    <t xml:space="preserve">ОК 03</t>
  </si>
  <si>
    <t xml:space="preserve">Філософія</t>
  </si>
  <si>
    <t xml:space="preserve">ОК 04</t>
  </si>
  <si>
    <t xml:space="preserve">Сучасні інформаційні технології</t>
  </si>
  <si>
    <t xml:space="preserve">Цикл професійної підготовки</t>
  </si>
  <si>
    <t xml:space="preserve">ОК 05</t>
  </si>
  <si>
    <t xml:space="preserve">Журналістський фах</t>
  </si>
  <si>
    <t xml:space="preserve">1 2 3
 4 5 6 </t>
  </si>
  <si>
    <t xml:space="preserve">ОК 06</t>
  </si>
  <si>
    <t xml:space="preserve">Редагування для журналістів</t>
  </si>
  <si>
    <t xml:space="preserve">ОК 07</t>
  </si>
  <si>
    <t xml:space="preserve">Українська мова для журналістів</t>
  </si>
  <si>
    <t xml:space="preserve">1 2 3</t>
  </si>
  <si>
    <t xml:space="preserve">ОК 08</t>
  </si>
  <si>
    <t xml:space="preserve">Англійська мова для журналістів</t>
  </si>
  <si>
    <t xml:space="preserve">ОК 09</t>
  </si>
  <si>
    <t xml:space="preserve">Техніка мовлення на радіо і телебаченні</t>
  </si>
  <si>
    <t xml:space="preserve">ОК 10</t>
  </si>
  <si>
    <t xml:space="preserve">Основи журналістики</t>
  </si>
  <si>
    <t xml:space="preserve">ОК 11</t>
  </si>
  <si>
    <t xml:space="preserve">Теорія і методика журналістської творчості</t>
  </si>
  <si>
    <t xml:space="preserve">ОК 12</t>
  </si>
  <si>
    <t xml:space="preserve">Основи наукових досліджень</t>
  </si>
  <si>
    <t xml:space="preserve">ОК 13</t>
  </si>
  <si>
    <t xml:space="preserve">Історія журналістики</t>
  </si>
  <si>
    <t xml:space="preserve">2 3</t>
  </si>
  <si>
    <t xml:space="preserve">ОК 14</t>
  </si>
  <si>
    <t xml:space="preserve">Масова комунікація та інформація</t>
  </si>
  <si>
    <t xml:space="preserve">ОК 15</t>
  </si>
  <si>
    <t xml:space="preserve">БЗВП/Безпека життєдіяльності</t>
  </si>
  <si>
    <t xml:space="preserve">ОК 16</t>
  </si>
  <si>
    <t xml:space="preserve">Курсова робота з масової комунікації 
Та інформації</t>
  </si>
  <si>
    <t xml:space="preserve">ОК 17</t>
  </si>
  <si>
    <t xml:space="preserve">Журналістське розслідування</t>
  </si>
  <si>
    <t xml:space="preserve">ОК 18</t>
  </si>
  <si>
    <t xml:space="preserve">Курсова робота з журналістського фаху</t>
  </si>
  <si>
    <t xml:space="preserve">ОК 19</t>
  </si>
  <si>
    <t xml:space="preserve">Медіакритика</t>
  </si>
  <si>
    <t xml:space="preserve">ОК 20</t>
  </si>
  <si>
    <t xml:space="preserve">Міжнародна журналістика</t>
  </si>
  <si>
    <t xml:space="preserve">ОК 21</t>
  </si>
  <si>
    <t xml:space="preserve">Верифікація та фактчек</t>
  </si>
  <si>
    <t xml:space="preserve">ОК 22</t>
  </si>
  <si>
    <t xml:space="preserve">Нові медіа</t>
  </si>
  <si>
    <t xml:space="preserve">ОК 23</t>
  </si>
  <si>
    <t xml:space="preserve">Навчальна практика</t>
  </si>
  <si>
    <t xml:space="preserve">ОК 24</t>
  </si>
  <si>
    <t xml:space="preserve">Виробнича практика (газетно-журнальна)</t>
  </si>
  <si>
    <t xml:space="preserve">ОК 25</t>
  </si>
  <si>
    <t xml:space="preserve">Виробнича практика (радіо-телевізійна)</t>
  </si>
  <si>
    <t xml:space="preserve">ОК 26</t>
  </si>
  <si>
    <t xml:space="preserve">Підготовка кваліфікаційної роботи бакалавра</t>
  </si>
  <si>
    <t xml:space="preserve">Разом обов'язкові дисципліни</t>
  </si>
  <si>
    <t xml:space="preserve">ВИБІРКОВІ НАВЧАЛЬНІ ДИСЦИПЛІНИ</t>
  </si>
  <si>
    <t xml:space="preserve"> Дисципліни за вибором здобувачів вищої освіти</t>
  </si>
  <si>
    <t xml:space="preserve">ВК 01</t>
  </si>
  <si>
    <t xml:space="preserve">Дисципліна 1</t>
  </si>
  <si>
    <t xml:space="preserve">ВК 02</t>
  </si>
  <si>
    <t xml:space="preserve">Дисципліна 2</t>
  </si>
  <si>
    <t xml:space="preserve">ВК 04</t>
  </si>
  <si>
    <t xml:space="preserve">Дисципліна 3</t>
  </si>
  <si>
    <t xml:space="preserve">ВК 05</t>
  </si>
  <si>
    <t xml:space="preserve">Дисципліна 4</t>
  </si>
  <si>
    <t xml:space="preserve">ВК 06</t>
  </si>
  <si>
    <t xml:space="preserve">Дисципліна 5</t>
  </si>
  <si>
    <t xml:space="preserve">ВК 07</t>
  </si>
  <si>
    <t xml:space="preserve">Дисципліна 6</t>
  </si>
  <si>
    <t xml:space="preserve">ВК 08</t>
  </si>
  <si>
    <t xml:space="preserve">Дисципліна 7</t>
  </si>
  <si>
    <t xml:space="preserve">ВК 09</t>
  </si>
  <si>
    <t xml:space="preserve">Дисципліна 8</t>
  </si>
  <si>
    <t xml:space="preserve">ВК 10</t>
  </si>
  <si>
    <t xml:space="preserve">Дисципліна 9</t>
  </si>
  <si>
    <t xml:space="preserve">ВК 11</t>
  </si>
  <si>
    <t xml:space="preserve">Дисципліна 10</t>
  </si>
  <si>
    <t xml:space="preserve">ВК 12</t>
  </si>
  <si>
    <t xml:space="preserve">Дисципліна 11</t>
  </si>
  <si>
    <t xml:space="preserve">ВК 13</t>
  </si>
  <si>
    <t xml:space="preserve">Дисципліна 12</t>
  </si>
  <si>
    <t xml:space="preserve">Фізичне виховання (годин на тиждень)</t>
  </si>
  <si>
    <t xml:space="preserve">Ф</t>
  </si>
  <si>
    <t xml:space="preserve">Англійська мова (за професійним спрямуванням)</t>
  </si>
  <si>
    <t xml:space="preserve">*</t>
  </si>
  <si>
    <t xml:space="preserve">Культура української мови</t>
  </si>
  <si>
    <t xml:space="preserve">Охорона праці /Безпека життєдіяльності</t>
  </si>
  <si>
    <t xml:space="preserve">З а г а л ь н а   к і л ь к і с т ь</t>
  </si>
  <si>
    <t xml:space="preserve">Кількість годин на тиждень</t>
  </si>
  <si>
    <t xml:space="preserve">Кількість   екзаменів</t>
  </si>
  <si>
    <t xml:space="preserve">Кількість   заліків</t>
  </si>
  <si>
    <t xml:space="preserve">Кількість   практик</t>
  </si>
  <si>
    <t xml:space="preserve">Кількість курсових робіт</t>
  </si>
  <si>
    <t xml:space="preserve">Кількість дисциплін в семестрі</t>
  </si>
  <si>
    <t xml:space="preserve">Орієнтовний перелік дисциплін вільного вибору** </t>
  </si>
  <si>
    <t xml:space="preserve"> </t>
  </si>
  <si>
    <r>
      <rPr>
        <b val="true"/>
        <sz val="22"/>
        <rFont val="Arial"/>
        <family val="2"/>
        <charset val="204"/>
      </rPr>
      <t xml:space="preserve">*Примітка: </t>
    </r>
    <r>
      <rPr>
        <sz val="22"/>
        <rFont val="Arial"/>
        <family val="2"/>
        <charset val="204"/>
      </rPr>
      <t xml:space="preserve">кількість аудиторних годин для заочної (дистанційної) форми навчання становить 20-25% від контактних годин очної (денної) форми навчання</t>
    </r>
  </si>
  <si>
    <r>
      <rPr>
        <b val="true"/>
        <sz val="22"/>
        <rFont val="Arial"/>
        <family val="2"/>
        <charset val="204"/>
      </rPr>
      <t xml:space="preserve">**Примітка: </t>
    </r>
    <r>
      <rPr>
        <sz val="22"/>
        <rFont val="Arial"/>
        <family val="2"/>
        <charset val="204"/>
      </rPr>
      <t xml:space="preserve">повний перелік дисциплін вільного вибору затверджується вченою радою університету щорічно</t>
    </r>
  </si>
  <si>
    <r>
      <rPr>
        <b val="true"/>
        <sz val="22"/>
        <rFont val="Arial"/>
        <family val="2"/>
        <charset val="204"/>
      </rPr>
      <t xml:space="preserve">***Примітка: Теоретична частина базової загальновійськової підготовки (БЗВП) відповідно до постанови КМУ №734 від 21.06.2024</t>
    </r>
    <r>
      <rPr>
        <sz val="22"/>
        <rFont val="Arial"/>
        <family val="2"/>
        <charset val="204"/>
      </rPr>
      <t xml:space="preserve"> є обов'язковим освітним компонентом для громадян України чоловічої статі, які досягли 18-річного віку і навчаються за денною або дуальною формою здобуття освіти</t>
    </r>
    <r>
      <rPr>
        <b val="true"/>
        <sz val="22"/>
        <rFont val="Arial"/>
        <family val="2"/>
        <charset val="204"/>
      </rPr>
      <t xml:space="preserve"> </t>
    </r>
    <r>
      <rPr>
        <sz val="22"/>
        <rFont val="Arial"/>
        <family val="2"/>
        <charset val="204"/>
      </rPr>
      <t xml:space="preserve">та не проходять військову службу в ЗС України </t>
    </r>
  </si>
  <si>
    <t xml:space="preserve">  ПОГОДЖЕНО</t>
  </si>
  <si>
    <t xml:space="preserve">ПОГОДЖЕНО</t>
  </si>
  <si>
    <t xml:space="preserve">Перший проректор</t>
  </si>
  <si>
    <t xml:space="preserve">Начальник  навчального відділу</t>
  </si>
  <si>
    <t xml:space="preserve">Декан факультету (назва)</t>
  </si>
  <si>
    <t xml:space="preserve">Ольга ГУРЕНКО</t>
  </si>
  <si>
    <t xml:space="preserve">Ольга ШУБІНА</t>
  </si>
  <si>
    <t xml:space="preserve">Ім'я ПРІЗВИЩЕ</t>
  </si>
  <si>
    <t xml:space="preserve">Гарант освітньої програми Юлія МЕЛЬНІКОВА (Ім'я ПРІЗВИЩЕ)</t>
  </si>
  <si>
    <t xml:space="preserve">Запровадити    з ____________/______________н.р.</t>
  </si>
  <si>
    <t xml:space="preserve">Наказ №_____________ від ____________________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</si>
</sst>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0"/>
  </numFmts>
  <fonts count="40">
    <font>
      <sz val="11"/>
      <color rgb="FF000000"/>
      <name val="Times New Roman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sz val="22"/>
      <name val="Arial"/>
      <family val="2"/>
      <charset val="1"/>
    </font>
    <font>
      <b val="true"/>
      <sz val="22"/>
      <name val="Arial"/>
      <family val="2"/>
      <charset val="1"/>
    </font>
    <font>
      <sz val="11"/>
      <color rgb="FF000000"/>
      <name val="Arial"/>
      <family val="2"/>
      <charset val="204"/>
    </font>
    <font>
      <sz val="22"/>
      <color rgb="FF000000"/>
      <name val="Arial"/>
      <family val="2"/>
      <charset val="204"/>
    </font>
    <font>
      <b val="true"/>
      <sz val="24"/>
      <color rgb="FF000000"/>
      <name val="Arial"/>
      <family val="2"/>
      <charset val="204"/>
    </font>
    <font>
      <b val="true"/>
      <sz val="26"/>
      <color rgb="FF000000"/>
      <name val="Arial"/>
      <family val="2"/>
      <charset val="204"/>
    </font>
    <font>
      <sz val="20"/>
      <color rgb="FF000000"/>
      <name val="Arial"/>
      <family val="2"/>
      <charset val="204"/>
    </font>
    <font>
      <b val="true"/>
      <sz val="36"/>
      <color rgb="FF000000"/>
      <name val="Arial"/>
      <family val="2"/>
      <charset val="204"/>
    </font>
    <font>
      <b val="true"/>
      <i val="true"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20"/>
      <name val="Arial"/>
      <family val="2"/>
      <charset val="204"/>
    </font>
    <font>
      <sz val="14"/>
      <name val="Arial"/>
      <family val="2"/>
      <charset val="204"/>
    </font>
    <font>
      <sz val="24"/>
      <name val="Arial"/>
      <family val="2"/>
      <charset val="204"/>
    </font>
    <font>
      <b val="true"/>
      <sz val="24"/>
      <name val="Arial"/>
      <family val="2"/>
      <charset val="204"/>
    </font>
    <font>
      <b val="true"/>
      <sz val="22"/>
      <name val="Arial"/>
      <family val="2"/>
      <charset val="204"/>
    </font>
    <font>
      <sz val="22"/>
      <name val="Arial"/>
      <family val="2"/>
      <charset val="204"/>
    </font>
    <font>
      <sz val="22"/>
      <color rgb="FF000000"/>
      <name val="Times New Roman"/>
      <family val="2"/>
      <charset val="204"/>
    </font>
    <font>
      <b val="true"/>
      <sz val="36"/>
      <name val="Arial"/>
      <family val="2"/>
      <charset val="204"/>
    </font>
    <font>
      <sz val="36"/>
      <name val="Arial"/>
      <family val="2"/>
      <charset val="204"/>
    </font>
    <font>
      <b val="true"/>
      <sz val="20"/>
      <name val="Arial"/>
      <family val="2"/>
      <charset val="204"/>
    </font>
    <font>
      <i val="true"/>
      <sz val="22"/>
      <name val="Arial"/>
      <family val="2"/>
      <charset val="204"/>
    </font>
    <font>
      <b val="true"/>
      <sz val="18"/>
      <name val="Arial"/>
      <family val="2"/>
      <charset val="204"/>
    </font>
    <font>
      <sz val="16"/>
      <name val="Arial"/>
      <family val="2"/>
      <charset val="204"/>
    </font>
    <font>
      <b val="true"/>
      <sz val="16"/>
      <name val="Arial"/>
      <family val="2"/>
      <charset val="204"/>
    </font>
    <font>
      <sz val="12"/>
      <name val="Arial"/>
      <family val="2"/>
      <charset val="204"/>
    </font>
    <font>
      <sz val="18"/>
      <name val="Arial"/>
      <family val="2"/>
      <charset val="204"/>
    </font>
    <font>
      <sz val="15"/>
      <name val="Arial"/>
      <family val="2"/>
      <charset val="204"/>
    </font>
    <font>
      <b val="true"/>
      <i val="true"/>
      <sz val="22"/>
      <name val="Arial"/>
      <family val="2"/>
      <charset val="204"/>
    </font>
    <font>
      <sz val="22"/>
      <color rgb="FF8FAADC"/>
      <name val="Arial"/>
      <family val="2"/>
      <charset val="204"/>
    </font>
    <font>
      <b val="true"/>
      <sz val="18"/>
      <name val="Times New Roman"/>
      <family val="1"/>
      <charset val="204"/>
    </font>
    <font>
      <b val="true"/>
      <i val="true"/>
      <sz val="18"/>
      <name val="Times New Roman"/>
      <family val="1"/>
      <charset val="204"/>
    </font>
    <font>
      <i val="true"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  <fill>
      <patternFill patternType="solid">
        <fgColor rgb="FFFF0000"/>
        <bgColor rgb="FF993300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false">
      <alignment horizontal="general" vertical="bottom" textRotation="0" wrapText="false" indent="0" shrinkToFit="false"/>
    </xf>
  </cellStyleXfs>
  <cellXfs count="3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2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0" xfId="2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0" fillId="2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4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0" xfId="2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0" fillId="2" borderId="0" xfId="2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0" fillId="2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1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2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3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3" fillId="2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2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2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2" borderId="0" xfId="2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20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1" fillId="2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0" xfId="2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21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2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0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2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2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0" xfId="2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6" fillId="2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7" fillId="2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1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8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4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7" fillId="2" borderId="5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9" fillId="2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2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2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2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0" fillId="2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2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2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2" borderId="14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8" fillId="2" borderId="2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8" fillId="2" borderId="3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8" fillId="2" borderId="0" xfId="20" applyFont="true" applyBorder="false" applyAlignment="true" applyProtection="true">
      <alignment horizontal="center" vertical="center" textRotation="90" wrapText="true" indent="0" shrinkToFit="false"/>
      <protection locked="true" hidden="false"/>
    </xf>
    <xf numFmtId="164" fontId="28" fillId="2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" borderId="0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7" fillId="2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2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2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9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2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6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2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1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2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2" borderId="1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2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2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5" fillId="2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2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2" borderId="22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8" fillId="2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" borderId="1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8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" borderId="12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8" fillId="2" borderId="4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8" fillId="2" borderId="5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8" fillId="2" borderId="1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2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2" borderId="1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2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" borderId="2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" borderId="4" xfId="2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6" fontId="29" fillId="2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9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9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2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3" borderId="2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4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4" borderId="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4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4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4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2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3" borderId="24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4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4" borderId="1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4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4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3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3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4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3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34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2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3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3" fillId="2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3" fillId="2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3" fillId="2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3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3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21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3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8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2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2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2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2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35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4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4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3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3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2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" borderId="4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2" borderId="4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3" fillId="2" borderId="4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3" fillId="2" borderId="4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3" fillId="2" borderId="4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3" fillId="2" borderId="4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4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2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2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4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4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2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3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2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2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3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3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4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4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5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2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3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3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2" borderId="2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2" borderId="2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0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0" fillId="2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0" fillId="2" borderId="3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0" fillId="2" borderId="4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1" fillId="2" borderId="4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2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2" borderId="4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2" borderId="3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2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14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0" fillId="2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0" fillId="2" borderId="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0" fillId="2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2" borderId="10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0" fillId="2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1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2" borderId="5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2" borderId="4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0" fillId="2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2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2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28" fillId="2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4" fontId="35" fillId="0" borderId="0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4" fontId="3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3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35" fillId="0" borderId="0" xfId="0" applyFont="true" applyBorder="true" applyAlignment="true" applyProtection="true">
      <alignment horizontal="general" vertical="top" textRotation="0" wrapText="false" indent="0" shrinkToFit="false"/>
      <protection locked="false" hidden="true"/>
    </xf>
    <xf numFmtId="164" fontId="27" fillId="0" borderId="0" xfId="0" applyFont="true" applyBorder="true" applyAlignment="true" applyProtection="true">
      <alignment horizontal="general" vertical="top" textRotation="0" wrapText="false" indent="0" shrinkToFit="false"/>
      <protection locked="false" hidden="true"/>
    </xf>
    <xf numFmtId="164" fontId="17" fillId="2" borderId="0" xfId="2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28" fillId="2" borderId="0" xfId="2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top" textRotation="0" wrapText="false" indent="0" shrinkToFit="false"/>
      <protection locked="false" hidden="true"/>
    </xf>
    <xf numFmtId="164" fontId="27" fillId="0" borderId="0" xfId="0" applyFont="true" applyBorder="true" applyAlignment="true" applyProtection="true">
      <alignment horizontal="center" vertical="top" textRotation="0" wrapText="false" indent="0" shrinkToFit="false"/>
      <protection locked="false" hidden="true"/>
    </xf>
    <xf numFmtId="164" fontId="27" fillId="0" borderId="0" xfId="0" applyFont="true" applyBorder="true" applyAlignment="true" applyProtection="true">
      <alignment horizontal="center" vertical="top" textRotation="0" wrapText="true" indent="0" shrinkToFit="false"/>
      <protection locked="false" hidden="true"/>
    </xf>
    <xf numFmtId="164" fontId="38" fillId="0" borderId="27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35" fillId="0" borderId="27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38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28" fillId="2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4" fontId="21" fillId="2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навчалльний план Енергетика 3-01" xfId="20"/>
    <cellStyle name="Обычный_план бакалавр 2012 здоров'я+" xfId="21"/>
  </cellStyles>
  <dxfs count="20">
    <dxf>
      <font>
        <b val="0"/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b val="0"/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H1048576"/>
  <sheetViews>
    <sheetView showFormulas="false" showGridLines="true" showRowColHeaders="true" showZeros="true" rightToLeft="false" tabSelected="true" showOutlineSymbols="true" defaultGridColor="true" view="pageBreakPreview" topLeftCell="A57" colorId="64" zoomScale="50" zoomScaleNormal="50" zoomScalePageLayoutView="50" workbookViewId="0">
      <selection pane="topLeft" activeCell="AH69" activeCellId="0" sqref="AH69"/>
    </sheetView>
  </sheetViews>
  <sheetFormatPr defaultColWidth="8.546875" defaultRowHeight="13.5" zeroHeight="false" outlineLevelRow="0" outlineLevelCol="0"/>
  <cols>
    <col collapsed="false" customWidth="true" hidden="false" outlineLevel="0" max="53" min="1" style="1" width="6.66"/>
  </cols>
  <sheetData>
    <row r="1" s="2" customFormat="true" ht="96.75" hidden="true" customHeight="true" outlineLevel="0" collapsed="false">
      <c r="AQ1" s="3" t="s">
        <v>0</v>
      </c>
      <c r="AR1" s="3"/>
      <c r="AS1" s="3"/>
      <c r="AT1" s="3"/>
      <c r="AU1" s="3"/>
      <c r="AV1" s="3"/>
      <c r="AW1" s="3"/>
      <c r="AX1" s="3"/>
      <c r="AY1" s="3"/>
      <c r="BF1" s="4"/>
      <c r="BG1" s="4"/>
      <c r="BH1" s="4"/>
    </row>
    <row r="2" s="2" customFormat="true" ht="51" hidden="true" customHeight="true" outlineLevel="0" collapsed="false">
      <c r="AQ2" s="5" t="s">
        <v>1</v>
      </c>
      <c r="AR2" s="5"/>
      <c r="AS2" s="5"/>
      <c r="AT2" s="5"/>
      <c r="AU2" s="5"/>
      <c r="AV2" s="5"/>
      <c r="AW2" s="5"/>
      <c r="AX2" s="5"/>
      <c r="AY2" s="5"/>
      <c r="BF2" s="4"/>
      <c r="BG2" s="4"/>
      <c r="BH2" s="4"/>
    </row>
    <row r="3" s="2" customFormat="true" ht="111" hidden="true" customHeight="true" outlineLevel="0" collapsed="false">
      <c r="AQ3" s="3" t="s">
        <v>2</v>
      </c>
      <c r="AR3" s="3"/>
      <c r="AS3" s="3"/>
      <c r="AT3" s="3"/>
      <c r="AU3" s="3"/>
      <c r="AV3" s="3"/>
      <c r="AW3" s="3"/>
      <c r="AX3" s="3"/>
      <c r="AY3" s="3"/>
      <c r="BF3" s="4"/>
      <c r="BG3" s="4"/>
      <c r="BH3" s="4"/>
    </row>
    <row r="4" s="6" customFormat="true" ht="34.5" hidden="false" customHeight="true" outlineLevel="0" collapsed="false">
      <c r="P4" s="7" t="s">
        <v>3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="6" customFormat="true" ht="34.5" hidden="false" customHeight="true" outlineLevel="0" collapsed="false">
      <c r="P5" s="8" t="s">
        <v>4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P5" s="9" t="s">
        <v>5</v>
      </c>
      <c r="AQ5" s="9"/>
      <c r="AR5" s="9"/>
      <c r="AS5" s="9"/>
      <c r="AT5" s="9"/>
      <c r="AU5" s="9"/>
      <c r="AV5" s="9"/>
      <c r="AW5" s="9"/>
      <c r="AX5" s="9"/>
    </row>
    <row r="6" s="6" customFormat="true" ht="34.5" hidden="false" customHeight="true" outlineLevel="0" collapsed="false"/>
    <row r="7" s="6" customFormat="true" ht="34.5" hidden="false" customHeight="true" outlineLevel="0" collapsed="false">
      <c r="AP7" s="10" t="s">
        <v>6</v>
      </c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="6" customFormat="true" ht="43.5" hidden="false" customHeight="true" outlineLevel="0" collapsed="false">
      <c r="P8" s="11" t="s">
        <v>7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</row>
    <row r="9" s="6" customFormat="true" ht="34.5" hidden="false" customHeight="true" outlineLevel="0" collapsed="false">
      <c r="R9" s="12" t="s">
        <v>8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P9" s="13" t="s">
        <v>9</v>
      </c>
      <c r="AQ9" s="13"/>
      <c r="AR9" s="13"/>
      <c r="AS9" s="13"/>
      <c r="AT9" s="13"/>
      <c r="AU9" s="13"/>
      <c r="AV9" s="13"/>
      <c r="AW9" s="13"/>
      <c r="AX9" s="13"/>
    </row>
    <row r="10" s="6" customFormat="true" ht="34.5" hidden="false" customHeight="true" outlineLevel="0" collapsed="false">
      <c r="AP10" s="13"/>
      <c r="AQ10" s="13"/>
      <c r="AR10" s="13"/>
      <c r="AS10" s="13"/>
      <c r="AT10" s="13"/>
      <c r="AU10" s="13"/>
      <c r="AV10" s="13"/>
      <c r="AW10" s="13"/>
      <c r="AX10" s="13"/>
    </row>
    <row r="11" customFormat="false" ht="30" hidden="false" customHeight="false" outlineLevel="0" collapsed="false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  <c r="O11" s="15"/>
      <c r="P11" s="16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8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9"/>
      <c r="AO11" s="20"/>
      <c r="AP11" s="20"/>
      <c r="AQ11" s="20"/>
      <c r="AR11" s="21"/>
      <c r="AS11" s="21"/>
      <c r="AT11" s="21"/>
      <c r="AU11" s="21"/>
      <c r="AV11" s="21"/>
      <c r="AW11" s="21"/>
      <c r="AX11" s="21"/>
      <c r="AY11" s="21"/>
      <c r="AZ11" s="21"/>
      <c r="BA11" s="21"/>
    </row>
    <row r="12" s="24" customFormat="true" ht="43.3" hidden="false" customHeight="false" outlineLevel="0" collapsed="false">
      <c r="A12" s="22"/>
      <c r="B12" s="22"/>
      <c r="C12" s="23" t="s">
        <v>10</v>
      </c>
      <c r="D12" s="22"/>
      <c r="E12" s="22"/>
      <c r="F12" s="22"/>
      <c r="H12" s="25" t="s">
        <v>11</v>
      </c>
      <c r="I12" s="25" t="s">
        <v>12</v>
      </c>
      <c r="J12" s="26"/>
      <c r="K12" s="26"/>
      <c r="L12" s="27"/>
      <c r="M12" s="27"/>
      <c r="N12" s="28"/>
      <c r="O12" s="28"/>
      <c r="P12" s="29"/>
      <c r="Q12" s="29"/>
      <c r="R12" s="29"/>
      <c r="S12" s="29"/>
      <c r="T12" s="28"/>
      <c r="U12" s="29"/>
      <c r="V12" s="29"/>
      <c r="W12" s="29"/>
      <c r="X12" s="30"/>
      <c r="Y12" s="30"/>
      <c r="Z12" s="30"/>
      <c r="AA12" s="30"/>
      <c r="AB12" s="18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1"/>
      <c r="AO12" s="32"/>
      <c r="AP12" s="32"/>
      <c r="AQ12" s="32"/>
      <c r="AR12" s="33"/>
      <c r="AS12" s="33"/>
      <c r="AT12" s="33"/>
      <c r="AU12" s="33"/>
      <c r="AV12" s="33"/>
      <c r="AW12" s="33"/>
      <c r="AX12" s="33"/>
      <c r="AY12" s="33"/>
      <c r="AZ12" s="33"/>
      <c r="BA12" s="33"/>
    </row>
    <row r="13" s="24" customFormat="true" ht="45" hidden="false" customHeight="false" outlineLevel="0" collapsed="false">
      <c r="A13" s="34"/>
      <c r="B13" s="34"/>
      <c r="C13" s="23" t="s">
        <v>13</v>
      </c>
      <c r="D13" s="34"/>
      <c r="E13" s="34"/>
      <c r="F13" s="34"/>
      <c r="H13" s="35" t="s">
        <v>14</v>
      </c>
      <c r="I13" s="36"/>
      <c r="J13" s="36"/>
      <c r="K13" s="36"/>
      <c r="L13" s="36"/>
      <c r="M13" s="36"/>
      <c r="N13" s="28"/>
      <c r="O13" s="28"/>
      <c r="P13" s="28"/>
      <c r="Q13" s="37"/>
      <c r="R13" s="37"/>
      <c r="S13" s="37"/>
      <c r="T13" s="37"/>
      <c r="U13" s="37"/>
      <c r="V13" s="37"/>
      <c r="W13" s="37"/>
      <c r="X13" s="38"/>
      <c r="Y13" s="38"/>
      <c r="Z13" s="38"/>
      <c r="AA13" s="38"/>
      <c r="AB13" s="1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3" t="s">
        <v>15</v>
      </c>
      <c r="AN13" s="39"/>
      <c r="AO13" s="38"/>
      <c r="AP13" s="39"/>
      <c r="AQ13" s="39"/>
      <c r="AR13" s="40" t="s">
        <v>16</v>
      </c>
      <c r="AS13" s="41"/>
      <c r="AT13" s="42"/>
      <c r="AU13" s="42"/>
      <c r="AV13" s="42"/>
      <c r="AW13" s="42"/>
      <c r="AX13" s="42"/>
      <c r="AY13" s="42"/>
      <c r="AZ13" s="42"/>
      <c r="BA13" s="42"/>
    </row>
    <row r="14" s="24" customFormat="true" ht="27.75" hidden="false" customHeight="false" outlineLevel="0" collapsed="false">
      <c r="A14" s="43"/>
      <c r="B14" s="43"/>
      <c r="C14" s="33" t="s">
        <v>17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38"/>
      <c r="O14" s="38"/>
      <c r="P14" s="39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5"/>
      <c r="AC14" s="44"/>
      <c r="AD14" s="44"/>
      <c r="AE14" s="44"/>
      <c r="AF14" s="44"/>
      <c r="AG14" s="44"/>
      <c r="AH14" s="44"/>
      <c r="AI14" s="39"/>
      <c r="AJ14" s="39"/>
      <c r="AK14" s="44"/>
      <c r="AL14" s="44"/>
      <c r="AM14" s="33" t="s">
        <v>18</v>
      </c>
      <c r="AN14" s="39"/>
      <c r="AO14" s="41"/>
      <c r="AP14" s="39"/>
      <c r="AQ14" s="39"/>
      <c r="AR14" s="41" t="s">
        <v>19</v>
      </c>
      <c r="AS14" s="32"/>
      <c r="AT14" s="41"/>
      <c r="AU14" s="41"/>
      <c r="AV14" s="41"/>
      <c r="AW14" s="41"/>
      <c r="AX14" s="41"/>
      <c r="AY14" s="41"/>
      <c r="AZ14" s="41"/>
      <c r="BA14" s="41"/>
    </row>
    <row r="15" s="24" customFormat="true" ht="27.75" hidden="false" customHeight="false" outlineLevel="0" collapsed="false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38"/>
      <c r="O15" s="38"/>
      <c r="P15" s="39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5"/>
      <c r="AC15" s="44"/>
      <c r="AD15" s="44"/>
      <c r="AE15" s="44"/>
      <c r="AF15" s="44"/>
      <c r="AG15" s="44"/>
      <c r="AH15" s="44"/>
      <c r="AI15" s="39"/>
      <c r="AJ15" s="39"/>
      <c r="AK15" s="44"/>
      <c r="AL15" s="44"/>
      <c r="AM15" s="33" t="s">
        <v>20</v>
      </c>
      <c r="AN15" s="39"/>
      <c r="AO15" s="41"/>
      <c r="AP15" s="39"/>
      <c r="AQ15" s="39"/>
      <c r="AR15" s="46"/>
      <c r="AS15" s="46" t="s">
        <v>21</v>
      </c>
      <c r="AT15" s="41"/>
      <c r="AU15" s="41"/>
      <c r="AV15" s="41"/>
      <c r="AW15" s="41"/>
      <c r="AX15" s="41"/>
      <c r="AY15" s="41"/>
      <c r="AZ15" s="41"/>
      <c r="BA15" s="41"/>
    </row>
    <row r="16" s="24" customFormat="true" ht="27.75" hidden="false" customHeight="false" outlineLevel="0" collapsed="false">
      <c r="A16" s="39"/>
      <c r="B16" s="39"/>
      <c r="C16" s="47" t="s">
        <v>22</v>
      </c>
      <c r="D16" s="39"/>
      <c r="E16" s="39"/>
      <c r="F16" s="39"/>
      <c r="G16" s="39"/>
      <c r="H16" s="39"/>
      <c r="I16" s="39"/>
      <c r="J16" s="39"/>
      <c r="L16" s="39"/>
      <c r="M16" s="39"/>
      <c r="N16" s="38"/>
      <c r="O16" s="41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47" t="s">
        <v>23</v>
      </c>
      <c r="AN16" s="48"/>
      <c r="AO16" s="41"/>
      <c r="AP16" s="48"/>
      <c r="AQ16" s="48"/>
      <c r="AR16" s="49" t="s">
        <v>24</v>
      </c>
      <c r="AS16" s="32"/>
      <c r="AT16" s="32"/>
      <c r="AU16" s="32"/>
      <c r="AV16" s="32"/>
      <c r="AW16" s="32"/>
      <c r="AX16" s="32"/>
      <c r="AY16" s="32"/>
      <c r="AZ16" s="32"/>
      <c r="BA16" s="32"/>
    </row>
    <row r="17" s="24" customFormat="true" ht="27.75" hidden="false" customHeight="false" outlineLevel="0" collapsed="false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50"/>
      <c r="N17" s="50"/>
      <c r="O17" s="48"/>
      <c r="P17" s="50"/>
      <c r="Q17" s="50"/>
      <c r="R17" s="50"/>
      <c r="S17" s="48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48"/>
      <c r="AJ17" s="48"/>
      <c r="AK17" s="50"/>
      <c r="AL17" s="50"/>
      <c r="AM17" s="47" t="s">
        <v>25</v>
      </c>
      <c r="AN17" s="39"/>
      <c r="AO17" s="44"/>
      <c r="AP17" s="49" t="s">
        <v>26</v>
      </c>
      <c r="AQ17" s="39"/>
      <c r="AR17" s="39"/>
      <c r="AS17" s="32"/>
      <c r="AT17" s="32"/>
      <c r="AU17" s="32"/>
      <c r="AV17" s="32"/>
      <c r="AW17" s="32"/>
      <c r="AX17" s="32"/>
      <c r="AY17" s="32"/>
      <c r="AZ17" s="32"/>
      <c r="BA17" s="51"/>
    </row>
    <row r="18" s="24" customFormat="true" ht="27.75" hidden="false" customHeight="false" outlineLevel="0" collapsed="false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8"/>
      <c r="O18" s="41"/>
      <c r="P18" s="39"/>
      <c r="Q18" s="39"/>
      <c r="R18" s="39"/>
      <c r="S18" s="39"/>
      <c r="T18" s="39"/>
      <c r="U18" s="44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39"/>
      <c r="AJ18" s="39"/>
      <c r="AK18" s="41"/>
      <c r="AL18" s="41"/>
      <c r="AM18" s="52" t="s">
        <v>27</v>
      </c>
      <c r="AN18" s="53"/>
      <c r="AO18" s="53"/>
      <c r="AP18" s="53"/>
      <c r="AQ18" s="54"/>
      <c r="AR18" s="54"/>
      <c r="AS18" s="32"/>
      <c r="AT18" s="32"/>
      <c r="AU18" s="32"/>
      <c r="AV18" s="32"/>
      <c r="AW18" s="32"/>
      <c r="AX18" s="32"/>
      <c r="AY18" s="32"/>
      <c r="AZ18" s="32"/>
      <c r="BA18" s="32"/>
    </row>
    <row r="19" s="24" customFormat="true" ht="27.75" hidden="false" customHeight="false" outlineLevel="0" collapsed="false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1"/>
      <c r="N19" s="41"/>
      <c r="O19" s="41"/>
      <c r="P19" s="39"/>
      <c r="Q19" s="55"/>
      <c r="R19" s="50"/>
      <c r="S19" s="39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39"/>
      <c r="AJ19" s="39"/>
      <c r="AK19" s="41"/>
      <c r="AL19" s="41"/>
      <c r="AM19" s="44"/>
      <c r="AN19" s="39"/>
      <c r="AO19" s="39"/>
      <c r="AP19" s="39"/>
      <c r="AQ19" s="56"/>
      <c r="AR19" s="49" t="s">
        <v>28</v>
      </c>
      <c r="AS19" s="56"/>
      <c r="AT19" s="32"/>
      <c r="AU19" s="32"/>
      <c r="AV19" s="32"/>
      <c r="AW19" s="32"/>
      <c r="AX19" s="32"/>
      <c r="AY19" s="32"/>
      <c r="AZ19" s="32"/>
      <c r="BA19" s="32"/>
    </row>
    <row r="20" s="24" customFormat="true" ht="27.75" hidden="false" customHeight="false" outlineLevel="0" collapsed="false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4"/>
      <c r="O20" s="44"/>
      <c r="P20" s="39"/>
      <c r="Q20" s="57"/>
      <c r="R20" s="58"/>
      <c r="S20" s="39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39"/>
      <c r="AJ20" s="44"/>
      <c r="AK20" s="44"/>
      <c r="AL20" s="44"/>
      <c r="AM20" s="47" t="s">
        <v>29</v>
      </c>
      <c r="AN20" s="39"/>
      <c r="AO20" s="39"/>
      <c r="AP20" s="39"/>
      <c r="AQ20" s="59"/>
      <c r="AR20" s="32"/>
      <c r="AS20" s="59"/>
      <c r="AT20" s="56"/>
      <c r="AU20" s="56"/>
      <c r="AV20" s="56"/>
      <c r="AW20" s="56"/>
      <c r="AX20" s="56"/>
      <c r="AY20" s="56"/>
      <c r="AZ20" s="56"/>
      <c r="BA20" s="32"/>
    </row>
    <row r="21" s="24" customFormat="true" ht="45" hidden="false" customHeight="true" outlineLevel="0" collapsed="false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4"/>
      <c r="O21" s="44"/>
      <c r="P21" s="39"/>
      <c r="Q21" s="39"/>
      <c r="R21" s="39"/>
      <c r="S21" s="39"/>
      <c r="T21" s="57"/>
      <c r="U21" s="58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39"/>
      <c r="AJ21" s="44"/>
      <c r="AK21" s="44"/>
      <c r="AL21" s="44"/>
      <c r="AM21" s="60" t="s">
        <v>30</v>
      </c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32"/>
    </row>
    <row r="22" s="24" customFormat="true" ht="45" hidden="false" customHeight="true" outlineLevel="0" collapsed="false">
      <c r="A22" s="39"/>
      <c r="B22" s="61"/>
      <c r="C22" s="61"/>
      <c r="D22" s="39"/>
      <c r="E22" s="34"/>
      <c r="F22" s="34"/>
      <c r="G22" s="34"/>
      <c r="H22" s="34"/>
      <c r="I22" s="34"/>
      <c r="J22" s="34"/>
      <c r="K22" s="34"/>
      <c r="L22" s="34"/>
      <c r="M22" s="34"/>
      <c r="N22" s="39"/>
      <c r="O22" s="39"/>
      <c r="P22" s="39"/>
      <c r="Q22" s="39"/>
      <c r="R22" s="39"/>
      <c r="S22" s="39"/>
      <c r="T22" s="57"/>
      <c r="U22" s="39"/>
      <c r="V22" s="34"/>
      <c r="W22" s="34"/>
      <c r="X22" s="34"/>
      <c r="Y22" s="34"/>
      <c r="Z22" s="34"/>
      <c r="AA22" s="61"/>
      <c r="AB22" s="61"/>
      <c r="AC22" s="61"/>
      <c r="AD22" s="61"/>
      <c r="AE22" s="61"/>
      <c r="AF22" s="61"/>
      <c r="AG22" s="61"/>
      <c r="AH22" s="61"/>
      <c r="AI22" s="39"/>
      <c r="AJ22" s="39"/>
      <c r="AK22" s="41"/>
      <c r="AL22" s="41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32"/>
    </row>
    <row r="23" s="24" customFormat="true" ht="45" hidden="false" customHeight="true" outlineLevel="0" collapsed="false">
      <c r="A23" s="39"/>
      <c r="B23" s="61"/>
      <c r="C23" s="61"/>
      <c r="D23" s="39"/>
      <c r="E23" s="34"/>
      <c r="F23" s="34"/>
      <c r="G23" s="34"/>
      <c r="H23" s="34"/>
      <c r="I23" s="34"/>
      <c r="J23" s="34"/>
      <c r="K23" s="34"/>
      <c r="L23" s="34"/>
      <c r="M23" s="34"/>
      <c r="N23" s="39"/>
      <c r="O23" s="39"/>
      <c r="P23" s="39"/>
      <c r="Q23" s="39"/>
      <c r="R23" s="39"/>
      <c r="S23" s="39"/>
      <c r="T23" s="57"/>
      <c r="U23" s="39"/>
      <c r="V23" s="34"/>
      <c r="W23" s="34"/>
      <c r="X23" s="34"/>
      <c r="Y23" s="34"/>
      <c r="Z23" s="34"/>
      <c r="AA23" s="61"/>
      <c r="AB23" s="61"/>
      <c r="AC23" s="61"/>
      <c r="AD23" s="61"/>
      <c r="AE23" s="61"/>
      <c r="AF23" s="61"/>
      <c r="AG23" s="61"/>
      <c r="AH23" s="61"/>
      <c r="AI23" s="39"/>
      <c r="AJ23" s="39"/>
      <c r="AK23" s="41"/>
      <c r="AL23" s="41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32"/>
    </row>
    <row r="24" s="24" customFormat="true" ht="45" hidden="false" customHeight="true" outlineLevel="0" collapsed="false">
      <c r="A24" s="39"/>
      <c r="B24" s="39"/>
      <c r="C24" s="39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39"/>
      <c r="O24" s="39"/>
      <c r="P24" s="39"/>
      <c r="Q24" s="39"/>
      <c r="R24" s="39"/>
      <c r="S24" s="39"/>
      <c r="T24" s="63"/>
      <c r="U24" s="64"/>
      <c r="V24" s="62"/>
      <c r="W24" s="62"/>
      <c r="X24" s="62"/>
      <c r="Y24" s="62"/>
      <c r="Z24" s="62"/>
      <c r="AA24" s="39"/>
      <c r="AB24" s="39"/>
      <c r="AC24" s="39"/>
      <c r="AD24" s="39"/>
      <c r="AE24" s="39"/>
      <c r="AF24" s="39"/>
      <c r="AG24" s="39"/>
      <c r="AH24" s="39"/>
      <c r="AI24" s="39"/>
      <c r="AJ24" s="62"/>
      <c r="AK24" s="62"/>
      <c r="AL24" s="62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39"/>
    </row>
    <row r="25" s="24" customFormat="true" ht="45" hidden="false" customHeight="true" outlineLevel="0" collapsed="false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64"/>
      <c r="T25" s="64"/>
      <c r="U25" s="64"/>
      <c r="V25" s="64"/>
      <c r="W25" s="64"/>
      <c r="X25" s="64"/>
      <c r="Y25" s="64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39"/>
    </row>
    <row r="26" customFormat="false" ht="22.5" hidden="false" customHeight="false" outlineLevel="0" collapsed="false">
      <c r="A26" s="65" t="s">
        <v>31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</row>
    <row r="27" customFormat="false" ht="21.75" hidden="false" customHeight="true" outlineLevel="0" collapsed="false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</row>
    <row r="28" customFormat="false" ht="30.75" hidden="false" customHeight="true" outlineLevel="0" collapsed="false">
      <c r="A28" s="66" t="s">
        <v>32</v>
      </c>
      <c r="B28" s="67" t="s">
        <v>33</v>
      </c>
      <c r="C28" s="67"/>
      <c r="D28" s="67"/>
      <c r="E28" s="67"/>
      <c r="F28" s="67" t="s">
        <v>34</v>
      </c>
      <c r="G28" s="67"/>
      <c r="H28" s="67"/>
      <c r="I28" s="67"/>
      <c r="J28" s="67" t="s">
        <v>35</v>
      </c>
      <c r="K28" s="67"/>
      <c r="L28" s="67"/>
      <c r="M28" s="67"/>
      <c r="N28" s="67"/>
      <c r="O28" s="67" t="s">
        <v>36</v>
      </c>
      <c r="P28" s="67"/>
      <c r="Q28" s="67"/>
      <c r="R28" s="67"/>
      <c r="S28" s="67" t="s">
        <v>37</v>
      </c>
      <c r="T28" s="67"/>
      <c r="U28" s="67"/>
      <c r="V28" s="67"/>
      <c r="W28" s="67"/>
      <c r="X28" s="67" t="s">
        <v>38</v>
      </c>
      <c r="Y28" s="67"/>
      <c r="Z28" s="67"/>
      <c r="AA28" s="67"/>
      <c r="AB28" s="67" t="s">
        <v>39</v>
      </c>
      <c r="AC28" s="67"/>
      <c r="AD28" s="67"/>
      <c r="AE28" s="67"/>
      <c r="AF28" s="67" t="s">
        <v>40</v>
      </c>
      <c r="AG28" s="67"/>
      <c r="AH28" s="67"/>
      <c r="AI28" s="67"/>
      <c r="AJ28" s="67" t="s">
        <v>41</v>
      </c>
      <c r="AK28" s="67"/>
      <c r="AL28" s="67"/>
      <c r="AM28" s="67"/>
      <c r="AN28" s="67"/>
      <c r="AO28" s="67" t="s">
        <v>42</v>
      </c>
      <c r="AP28" s="67"/>
      <c r="AQ28" s="67"/>
      <c r="AR28" s="67"/>
      <c r="AS28" s="67" t="s">
        <v>43</v>
      </c>
      <c r="AT28" s="67"/>
      <c r="AU28" s="67"/>
      <c r="AV28" s="67"/>
      <c r="AW28" s="67"/>
      <c r="AX28" s="68" t="s">
        <v>44</v>
      </c>
      <c r="AY28" s="68"/>
      <c r="AZ28" s="68"/>
      <c r="BA28" s="68"/>
    </row>
    <row r="29" customFormat="false" ht="30.75" hidden="false" customHeight="true" outlineLevel="0" collapsed="false">
      <c r="A29" s="66"/>
      <c r="B29" s="69" t="n">
        <v>1</v>
      </c>
      <c r="C29" s="69" t="n">
        <v>2</v>
      </c>
      <c r="D29" s="69" t="n">
        <v>3</v>
      </c>
      <c r="E29" s="69" t="n">
        <v>4</v>
      </c>
      <c r="F29" s="69" t="n">
        <v>5</v>
      </c>
      <c r="G29" s="69" t="n">
        <v>6</v>
      </c>
      <c r="H29" s="69" t="n">
        <v>7</v>
      </c>
      <c r="I29" s="69" t="n">
        <v>8</v>
      </c>
      <c r="J29" s="69" t="n">
        <v>9</v>
      </c>
      <c r="K29" s="69" t="n">
        <v>10</v>
      </c>
      <c r="L29" s="69" t="n">
        <v>11</v>
      </c>
      <c r="M29" s="69" t="n">
        <v>12</v>
      </c>
      <c r="N29" s="69" t="n">
        <v>13</v>
      </c>
      <c r="O29" s="69" t="n">
        <v>14</v>
      </c>
      <c r="P29" s="69" t="n">
        <v>15</v>
      </c>
      <c r="Q29" s="69" t="n">
        <v>16</v>
      </c>
      <c r="R29" s="69" t="n">
        <v>17</v>
      </c>
      <c r="S29" s="69" t="n">
        <v>18</v>
      </c>
      <c r="T29" s="69" t="n">
        <v>19</v>
      </c>
      <c r="U29" s="69" t="n">
        <v>20</v>
      </c>
      <c r="V29" s="69" t="n">
        <v>21</v>
      </c>
      <c r="W29" s="69" t="n">
        <v>22</v>
      </c>
      <c r="X29" s="69" t="n">
        <v>23</v>
      </c>
      <c r="Y29" s="69" t="n">
        <v>24</v>
      </c>
      <c r="Z29" s="69" t="n">
        <v>25</v>
      </c>
      <c r="AA29" s="69" t="n">
        <v>26</v>
      </c>
      <c r="AB29" s="69" t="n">
        <v>27</v>
      </c>
      <c r="AC29" s="69" t="n">
        <v>28</v>
      </c>
      <c r="AD29" s="69" t="n">
        <v>29</v>
      </c>
      <c r="AE29" s="69" t="n">
        <v>30</v>
      </c>
      <c r="AF29" s="69" t="n">
        <v>31</v>
      </c>
      <c r="AG29" s="69" t="n">
        <v>32</v>
      </c>
      <c r="AH29" s="69" t="n">
        <v>33</v>
      </c>
      <c r="AI29" s="69" t="n">
        <v>34</v>
      </c>
      <c r="AJ29" s="69" t="n">
        <v>35</v>
      </c>
      <c r="AK29" s="69" t="n">
        <v>36</v>
      </c>
      <c r="AL29" s="69" t="n">
        <v>37</v>
      </c>
      <c r="AM29" s="69" t="n">
        <v>38</v>
      </c>
      <c r="AN29" s="69" t="n">
        <v>39</v>
      </c>
      <c r="AO29" s="69" t="n">
        <v>40</v>
      </c>
      <c r="AP29" s="69" t="n">
        <v>41</v>
      </c>
      <c r="AQ29" s="69" t="n">
        <v>42</v>
      </c>
      <c r="AR29" s="69" t="n">
        <v>43</v>
      </c>
      <c r="AS29" s="69" t="n">
        <v>44</v>
      </c>
      <c r="AT29" s="69" t="n">
        <v>45</v>
      </c>
      <c r="AU29" s="69" t="n">
        <v>46</v>
      </c>
      <c r="AV29" s="69" t="n">
        <v>47</v>
      </c>
      <c r="AW29" s="69" t="n">
        <v>48</v>
      </c>
      <c r="AX29" s="69" t="n">
        <v>49</v>
      </c>
      <c r="AY29" s="69" t="n">
        <v>50</v>
      </c>
      <c r="AZ29" s="69" t="n">
        <v>51</v>
      </c>
      <c r="BA29" s="70" t="n">
        <v>52</v>
      </c>
    </row>
    <row r="30" customFormat="false" ht="21" hidden="false" customHeight="false" outlineLevel="0" collapsed="false">
      <c r="A30" s="71" t="s">
        <v>45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 t="s">
        <v>11</v>
      </c>
      <c r="R30" s="72" t="s">
        <v>11</v>
      </c>
      <c r="S30" s="72" t="s">
        <v>11</v>
      </c>
      <c r="T30" s="72" t="s">
        <v>46</v>
      </c>
      <c r="U30" s="72" t="s">
        <v>46</v>
      </c>
      <c r="V30" s="72" t="s">
        <v>46</v>
      </c>
      <c r="W30" s="72" t="s">
        <v>47</v>
      </c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 t="s">
        <v>11</v>
      </c>
      <c r="AR30" s="72" t="s">
        <v>11</v>
      </c>
      <c r="AS30" s="72" t="s">
        <v>11</v>
      </c>
      <c r="AT30" s="72" t="s">
        <v>47</v>
      </c>
      <c r="AU30" s="72" t="s">
        <v>47</v>
      </c>
      <c r="AV30" s="72" t="s">
        <v>47</v>
      </c>
      <c r="AW30" s="72" t="s">
        <v>47</v>
      </c>
      <c r="AX30" s="72" t="s">
        <v>47</v>
      </c>
      <c r="AY30" s="72" t="s">
        <v>47</v>
      </c>
      <c r="AZ30" s="72" t="s">
        <v>47</v>
      </c>
      <c r="BA30" s="73" t="s">
        <v>47</v>
      </c>
    </row>
    <row r="31" customFormat="false" ht="21" hidden="false" customHeight="false" outlineLevel="0" collapsed="false">
      <c r="A31" s="74" t="s">
        <v>48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 t="s">
        <v>49</v>
      </c>
      <c r="P31" s="75" t="s">
        <v>49</v>
      </c>
      <c r="Q31" s="75" t="s">
        <v>11</v>
      </c>
      <c r="R31" s="75" t="s">
        <v>11</v>
      </c>
      <c r="S31" s="75" t="s">
        <v>11</v>
      </c>
      <c r="T31" s="75" t="s">
        <v>46</v>
      </c>
      <c r="U31" s="75" t="s">
        <v>46</v>
      </c>
      <c r="V31" s="75" t="s">
        <v>46</v>
      </c>
      <c r="W31" s="75" t="s">
        <v>47</v>
      </c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 t="s">
        <v>11</v>
      </c>
      <c r="AR31" s="75" t="s">
        <v>11</v>
      </c>
      <c r="AS31" s="75" t="s">
        <v>11</v>
      </c>
      <c r="AT31" s="75" t="s">
        <v>47</v>
      </c>
      <c r="AU31" s="75" t="s">
        <v>47</v>
      </c>
      <c r="AV31" s="75" t="s">
        <v>47</v>
      </c>
      <c r="AW31" s="75" t="s">
        <v>47</v>
      </c>
      <c r="AX31" s="75" t="s">
        <v>47</v>
      </c>
      <c r="AY31" s="75" t="s">
        <v>47</v>
      </c>
      <c r="AZ31" s="75" t="s">
        <v>47</v>
      </c>
      <c r="BA31" s="76" t="s">
        <v>47</v>
      </c>
    </row>
    <row r="32" customFormat="false" ht="21" hidden="false" customHeight="false" outlineLevel="0" collapsed="false">
      <c r="A32" s="74" t="s">
        <v>50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 t="s">
        <v>11</v>
      </c>
      <c r="R32" s="75" t="s">
        <v>11</v>
      </c>
      <c r="S32" s="75" t="s">
        <v>11</v>
      </c>
      <c r="T32" s="75" t="s">
        <v>46</v>
      </c>
      <c r="U32" s="75" t="s">
        <v>46</v>
      </c>
      <c r="V32" s="75" t="s">
        <v>46</v>
      </c>
      <c r="W32" s="75" t="s">
        <v>47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 t="s">
        <v>11</v>
      </c>
      <c r="AR32" s="75" t="s">
        <v>11</v>
      </c>
      <c r="AS32" s="75" t="s">
        <v>11</v>
      </c>
      <c r="AT32" s="75" t="s">
        <v>47</v>
      </c>
      <c r="AU32" s="75" t="s">
        <v>47</v>
      </c>
      <c r="AV32" s="75" t="s">
        <v>47</v>
      </c>
      <c r="AW32" s="75" t="s">
        <v>47</v>
      </c>
      <c r="AX32" s="75" t="s">
        <v>47</v>
      </c>
      <c r="AY32" s="75" t="s">
        <v>47</v>
      </c>
      <c r="AZ32" s="75" t="s">
        <v>47</v>
      </c>
      <c r="BA32" s="76" t="s">
        <v>47</v>
      </c>
    </row>
    <row r="33" customFormat="false" ht="21" hidden="false" customHeight="false" outlineLevel="0" collapsed="false">
      <c r="A33" s="77" t="s">
        <v>51</v>
      </c>
      <c r="B33" s="78"/>
      <c r="C33" s="78"/>
      <c r="D33" s="78"/>
      <c r="E33" s="78"/>
      <c r="F33" s="78"/>
      <c r="G33" s="78"/>
      <c r="H33" s="78"/>
      <c r="I33" s="78"/>
      <c r="J33" s="78"/>
      <c r="K33" s="78" t="s">
        <v>49</v>
      </c>
      <c r="L33" s="78" t="s">
        <v>49</v>
      </c>
      <c r="M33" s="78" t="s">
        <v>49</v>
      </c>
      <c r="N33" s="78" t="s">
        <v>49</v>
      </c>
      <c r="O33" s="78" t="s">
        <v>49</v>
      </c>
      <c r="P33" s="78" t="s">
        <v>49</v>
      </c>
      <c r="Q33" s="78" t="s">
        <v>11</v>
      </c>
      <c r="R33" s="78" t="s">
        <v>11</v>
      </c>
      <c r="S33" s="78" t="s">
        <v>11</v>
      </c>
      <c r="T33" s="78" t="s">
        <v>46</v>
      </c>
      <c r="U33" s="78" t="s">
        <v>46</v>
      </c>
      <c r="V33" s="78" t="s">
        <v>46</v>
      </c>
      <c r="W33" s="78" t="s">
        <v>47</v>
      </c>
      <c r="X33" s="78" t="s">
        <v>49</v>
      </c>
      <c r="Y33" s="78" t="s">
        <v>49</v>
      </c>
      <c r="Z33" s="78" t="s">
        <v>49</v>
      </c>
      <c r="AA33" s="78" t="s">
        <v>49</v>
      </c>
      <c r="AB33" s="78" t="s">
        <v>49</v>
      </c>
      <c r="AC33" s="78" t="s">
        <v>49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 t="s">
        <v>11</v>
      </c>
      <c r="AQ33" s="78" t="s">
        <v>11</v>
      </c>
      <c r="AR33" s="78" t="s">
        <v>52</v>
      </c>
      <c r="AS33" s="78" t="s">
        <v>52</v>
      </c>
      <c r="AT33" s="78"/>
      <c r="AU33" s="78"/>
      <c r="AV33" s="78"/>
      <c r="AW33" s="78"/>
      <c r="AX33" s="78"/>
      <c r="AY33" s="78"/>
      <c r="AZ33" s="78"/>
      <c r="BA33" s="79"/>
    </row>
    <row r="34" customFormat="false" ht="21" hidden="false" customHeight="false" outlineLevel="0" collapsed="false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</row>
    <row r="35" customFormat="false" ht="22.5" hidden="false" customHeight="false" outlineLevel="0" collapsed="false">
      <c r="A35" s="82" t="s">
        <v>53</v>
      </c>
      <c r="B35" s="82"/>
      <c r="C35" s="82"/>
      <c r="D35" s="82"/>
      <c r="E35" s="82"/>
      <c r="F35" s="83"/>
      <c r="G35" s="84"/>
      <c r="H35" s="85" t="s">
        <v>54</v>
      </c>
      <c r="I35" s="82" t="s">
        <v>55</v>
      </c>
      <c r="J35" s="82"/>
      <c r="K35" s="82"/>
      <c r="L35" s="82"/>
      <c r="M35" s="82"/>
      <c r="N35" s="86"/>
      <c r="O35" s="75" t="s">
        <v>11</v>
      </c>
      <c r="P35" s="87" t="s">
        <v>54</v>
      </c>
      <c r="Q35" s="86" t="s">
        <v>56</v>
      </c>
      <c r="R35" s="83"/>
      <c r="S35" s="86"/>
      <c r="T35" s="86"/>
      <c r="U35" s="86"/>
      <c r="V35" s="75" t="s">
        <v>57</v>
      </c>
      <c r="W35" s="87" t="s">
        <v>54</v>
      </c>
      <c r="X35" s="86" t="s">
        <v>58</v>
      </c>
      <c r="Y35" s="83"/>
      <c r="Z35" s="83"/>
      <c r="AA35" s="75" t="s">
        <v>47</v>
      </c>
      <c r="AB35" s="87" t="s">
        <v>54</v>
      </c>
      <c r="AC35" s="86" t="s">
        <v>59</v>
      </c>
      <c r="AD35" s="83"/>
      <c r="AE35" s="83"/>
      <c r="AF35" s="83"/>
      <c r="AG35" s="75" t="s">
        <v>52</v>
      </c>
      <c r="AH35" s="87" t="s">
        <v>54</v>
      </c>
      <c r="AI35" s="86" t="s">
        <v>60</v>
      </c>
      <c r="AJ35" s="83"/>
      <c r="AK35" s="83"/>
      <c r="AL35" s="83"/>
      <c r="AM35" s="83"/>
      <c r="AN35" s="87"/>
      <c r="AO35" s="83"/>
      <c r="AP35" s="83"/>
      <c r="AQ35" s="75" t="s">
        <v>61</v>
      </c>
      <c r="AR35" s="88" t="s">
        <v>54</v>
      </c>
      <c r="AS35" s="86" t="s">
        <v>62</v>
      </c>
      <c r="AT35" s="83"/>
      <c r="AU35" s="83"/>
      <c r="AV35" s="83"/>
      <c r="AW35" s="86"/>
      <c r="AX35" s="86"/>
      <c r="AY35" s="86"/>
      <c r="AZ35" s="86"/>
      <c r="BA35" s="86"/>
    </row>
    <row r="36" customFormat="false" ht="17.25" hidden="false" customHeight="fals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</row>
    <row r="37" customFormat="false" ht="23.25" hidden="false" customHeight="false" outlineLevel="0" collapsed="false">
      <c r="A37" s="89" t="s">
        <v>63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90"/>
      <c r="AA37" s="15"/>
      <c r="AB37" s="89" t="s">
        <v>64</v>
      </c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15"/>
      <c r="AN37" s="15"/>
      <c r="AO37" s="89" t="s">
        <v>65</v>
      </c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</row>
    <row r="38" customFormat="false" ht="99" hidden="false" customHeight="true" outlineLevel="0" collapsed="false">
      <c r="A38" s="91" t="s">
        <v>32</v>
      </c>
      <c r="B38" s="91"/>
      <c r="C38" s="92" t="s">
        <v>66</v>
      </c>
      <c r="D38" s="92"/>
      <c r="E38" s="92"/>
      <c r="F38" s="92"/>
      <c r="G38" s="92" t="s">
        <v>67</v>
      </c>
      <c r="H38" s="92"/>
      <c r="I38" s="92"/>
      <c r="J38" s="92"/>
      <c r="K38" s="92" t="s">
        <v>68</v>
      </c>
      <c r="L38" s="92"/>
      <c r="M38" s="92"/>
      <c r="N38" s="92"/>
      <c r="O38" s="92" t="s">
        <v>69</v>
      </c>
      <c r="P38" s="92"/>
      <c r="Q38" s="92"/>
      <c r="R38" s="92" t="s">
        <v>70</v>
      </c>
      <c r="S38" s="92"/>
      <c r="T38" s="92"/>
      <c r="U38" s="92" t="s">
        <v>71</v>
      </c>
      <c r="V38" s="92"/>
      <c r="W38" s="92"/>
      <c r="X38" s="93" t="s">
        <v>72</v>
      </c>
      <c r="Y38" s="93"/>
      <c r="Z38" s="94"/>
      <c r="AA38" s="95" t="s">
        <v>73</v>
      </c>
      <c r="AB38" s="95"/>
      <c r="AC38" s="95"/>
      <c r="AD38" s="95"/>
      <c r="AE38" s="95"/>
      <c r="AF38" s="95"/>
      <c r="AG38" s="95"/>
      <c r="AH38" s="95"/>
      <c r="AI38" s="92" t="s">
        <v>74</v>
      </c>
      <c r="AJ38" s="92"/>
      <c r="AK38" s="93" t="s">
        <v>75</v>
      </c>
      <c r="AL38" s="93"/>
      <c r="AM38" s="96"/>
      <c r="AN38" s="95" t="s">
        <v>76</v>
      </c>
      <c r="AO38" s="95"/>
      <c r="AP38" s="95"/>
      <c r="AQ38" s="95"/>
      <c r="AR38" s="95"/>
      <c r="AS38" s="95"/>
      <c r="AT38" s="95"/>
      <c r="AU38" s="95"/>
      <c r="AV38" s="92" t="s">
        <v>74</v>
      </c>
      <c r="AW38" s="92"/>
      <c r="AX38" s="92"/>
      <c r="AY38" s="92"/>
      <c r="AZ38" s="93" t="s">
        <v>77</v>
      </c>
      <c r="BA38" s="93"/>
    </row>
    <row r="39" customFormat="false" ht="30.75" hidden="false" customHeight="true" outlineLevel="0" collapsed="false">
      <c r="A39" s="97" t="s">
        <v>78</v>
      </c>
      <c r="B39" s="97"/>
      <c r="C39" s="98" t="n">
        <f aca="false">COUNTIF(B30:BA30,"")</f>
        <v>34</v>
      </c>
      <c r="D39" s="98"/>
      <c r="E39" s="98"/>
      <c r="F39" s="98"/>
      <c r="G39" s="98" t="n">
        <f aca="false">COUNTIF(B30:BA30,"С")</f>
        <v>6</v>
      </c>
      <c r="H39" s="98"/>
      <c r="I39" s="98"/>
      <c r="J39" s="98"/>
      <c r="K39" s="98" t="n">
        <f aca="false">COUNTIF(B30:BA30,"П")</f>
        <v>0</v>
      </c>
      <c r="L39" s="98"/>
      <c r="M39" s="98"/>
      <c r="N39" s="98"/>
      <c r="O39" s="99"/>
      <c r="P39" s="99"/>
      <c r="Q39" s="99"/>
      <c r="R39" s="99"/>
      <c r="S39" s="99"/>
      <c r="T39" s="99"/>
      <c r="U39" s="99" t="n">
        <f aca="false">COUNTIF(B30:BA30,"К")</f>
        <v>12</v>
      </c>
      <c r="V39" s="99"/>
      <c r="W39" s="99"/>
      <c r="X39" s="100" t="n">
        <f aca="false">SUM(C39:W39)</f>
        <v>52</v>
      </c>
      <c r="Y39" s="100"/>
      <c r="Z39" s="15"/>
      <c r="AA39" s="101" t="s">
        <v>79</v>
      </c>
      <c r="AB39" s="101"/>
      <c r="AC39" s="101"/>
      <c r="AD39" s="101"/>
      <c r="AE39" s="101"/>
      <c r="AF39" s="101"/>
      <c r="AG39" s="101"/>
      <c r="AH39" s="101"/>
      <c r="AI39" s="99" t="n">
        <v>4</v>
      </c>
      <c r="AJ39" s="99"/>
      <c r="AK39" s="102" t="n">
        <v>4</v>
      </c>
      <c r="AL39" s="102"/>
      <c r="AM39" s="20"/>
      <c r="AN39" s="103" t="s">
        <v>80</v>
      </c>
      <c r="AO39" s="103"/>
      <c r="AP39" s="103"/>
      <c r="AQ39" s="103"/>
      <c r="AR39" s="103"/>
      <c r="AS39" s="103"/>
      <c r="AT39" s="103"/>
      <c r="AU39" s="103"/>
      <c r="AV39" s="99" t="n">
        <v>8</v>
      </c>
      <c r="AW39" s="99"/>
      <c r="AX39" s="99"/>
      <c r="AY39" s="99"/>
      <c r="AZ39" s="102" t="n">
        <v>1</v>
      </c>
      <c r="BA39" s="102"/>
    </row>
    <row r="40" customFormat="false" ht="30.75" hidden="false" customHeight="true" outlineLevel="0" collapsed="false">
      <c r="A40" s="97" t="s">
        <v>81</v>
      </c>
      <c r="B40" s="97"/>
      <c r="C40" s="98" t="n">
        <v>30</v>
      </c>
      <c r="D40" s="98"/>
      <c r="E40" s="98"/>
      <c r="F40" s="98"/>
      <c r="G40" s="98" t="n">
        <v>6</v>
      </c>
      <c r="H40" s="98"/>
      <c r="I40" s="98"/>
      <c r="J40" s="98"/>
      <c r="K40" s="98" t="n">
        <v>4</v>
      </c>
      <c r="L40" s="98"/>
      <c r="M40" s="98"/>
      <c r="N40" s="98"/>
      <c r="O40" s="99"/>
      <c r="P40" s="99"/>
      <c r="Q40" s="99"/>
      <c r="R40" s="99"/>
      <c r="S40" s="99"/>
      <c r="T40" s="99"/>
      <c r="U40" s="99" t="n">
        <f aca="false">COUNTIF(B31:BA31,"К")</f>
        <v>12</v>
      </c>
      <c r="V40" s="99"/>
      <c r="W40" s="99"/>
      <c r="X40" s="100" t="n">
        <f aca="false">SUM(C40:W40)</f>
        <v>52</v>
      </c>
      <c r="Y40" s="100"/>
      <c r="Z40" s="15"/>
      <c r="AA40" s="101" t="s">
        <v>82</v>
      </c>
      <c r="AB40" s="101"/>
      <c r="AC40" s="101"/>
      <c r="AD40" s="101"/>
      <c r="AE40" s="101"/>
      <c r="AF40" s="101"/>
      <c r="AG40" s="101"/>
      <c r="AH40" s="101"/>
      <c r="AI40" s="99" t="n">
        <v>6</v>
      </c>
      <c r="AJ40" s="99"/>
      <c r="AK40" s="102" t="n">
        <v>6</v>
      </c>
      <c r="AL40" s="102"/>
      <c r="AM40" s="20"/>
      <c r="AN40" s="104"/>
      <c r="AO40" s="104"/>
      <c r="AP40" s="104"/>
      <c r="AQ40" s="104"/>
      <c r="AR40" s="104"/>
      <c r="AS40" s="104"/>
      <c r="AT40" s="104"/>
      <c r="AU40" s="104"/>
      <c r="AV40" s="105"/>
      <c r="AW40" s="105"/>
      <c r="AX40" s="105"/>
      <c r="AY40" s="105"/>
      <c r="AZ40" s="106"/>
      <c r="BA40" s="106"/>
    </row>
    <row r="41" customFormat="false" ht="30.75" hidden="false" customHeight="true" outlineLevel="0" collapsed="false">
      <c r="A41" s="97" t="s">
        <v>83</v>
      </c>
      <c r="B41" s="97"/>
      <c r="C41" s="98" t="n">
        <v>28</v>
      </c>
      <c r="D41" s="98"/>
      <c r="E41" s="98"/>
      <c r="F41" s="98"/>
      <c r="G41" s="98" t="n">
        <f aca="false">COUNTIF(B32:BA32,"С")</f>
        <v>6</v>
      </c>
      <c r="H41" s="98"/>
      <c r="I41" s="98"/>
      <c r="J41" s="98"/>
      <c r="K41" s="98" t="n">
        <v>6</v>
      </c>
      <c r="L41" s="98"/>
      <c r="M41" s="98"/>
      <c r="N41" s="98"/>
      <c r="O41" s="99"/>
      <c r="P41" s="99"/>
      <c r="Q41" s="99"/>
      <c r="R41" s="99"/>
      <c r="S41" s="99"/>
      <c r="T41" s="99"/>
      <c r="U41" s="99" t="n">
        <f aca="false">COUNTIF(B32:BA32,"К")</f>
        <v>12</v>
      </c>
      <c r="V41" s="99"/>
      <c r="W41" s="99"/>
      <c r="X41" s="100" t="n">
        <f aca="false">SUM(C41:W41)</f>
        <v>52</v>
      </c>
      <c r="Y41" s="100"/>
      <c r="Z41" s="15"/>
      <c r="AA41" s="107" t="s">
        <v>84</v>
      </c>
      <c r="AB41" s="107"/>
      <c r="AC41" s="107"/>
      <c r="AD41" s="107"/>
      <c r="AE41" s="107"/>
      <c r="AF41" s="107"/>
      <c r="AG41" s="107"/>
      <c r="AH41" s="107"/>
      <c r="AI41" s="108" t="n">
        <v>7</v>
      </c>
      <c r="AJ41" s="108"/>
      <c r="AK41" s="109" t="n">
        <v>6</v>
      </c>
      <c r="AL41" s="109"/>
      <c r="AM41" s="20"/>
      <c r="AN41" s="110"/>
      <c r="AO41" s="110"/>
      <c r="AP41" s="110"/>
      <c r="AQ41" s="110"/>
      <c r="AR41" s="110"/>
      <c r="AS41" s="110"/>
      <c r="AT41" s="110"/>
      <c r="AU41" s="110"/>
      <c r="AV41" s="81"/>
      <c r="AW41" s="81"/>
      <c r="AX41" s="81"/>
      <c r="AY41" s="81"/>
      <c r="AZ41" s="81"/>
      <c r="BA41" s="81"/>
    </row>
    <row r="42" customFormat="false" ht="30.75" hidden="false" customHeight="true" outlineLevel="0" collapsed="false">
      <c r="A42" s="111" t="s">
        <v>51</v>
      </c>
      <c r="B42" s="111"/>
      <c r="C42" s="108" t="n">
        <v>20</v>
      </c>
      <c r="D42" s="108"/>
      <c r="E42" s="108"/>
      <c r="F42" s="108"/>
      <c r="G42" s="108" t="n">
        <v>6</v>
      </c>
      <c r="H42" s="108"/>
      <c r="I42" s="108"/>
      <c r="J42" s="108"/>
      <c r="K42" s="108" t="n">
        <v>6</v>
      </c>
      <c r="L42" s="108"/>
      <c r="M42" s="108"/>
      <c r="N42" s="108"/>
      <c r="O42" s="108"/>
      <c r="P42" s="108"/>
      <c r="Q42" s="108"/>
      <c r="R42" s="108" t="n">
        <v>8</v>
      </c>
      <c r="S42" s="108"/>
      <c r="T42" s="108"/>
      <c r="U42" s="108" t="n">
        <f aca="false">COUNTIF(B33:BA33,"К")</f>
        <v>4</v>
      </c>
      <c r="V42" s="108"/>
      <c r="W42" s="108"/>
      <c r="X42" s="112" t="n">
        <f aca="false">SUM(C42:W42)</f>
        <v>44</v>
      </c>
      <c r="Y42" s="112"/>
      <c r="Z42" s="15"/>
      <c r="AA42" s="113"/>
      <c r="AB42" s="113"/>
      <c r="AC42" s="113"/>
      <c r="AD42" s="113"/>
      <c r="AE42" s="113"/>
      <c r="AF42" s="113"/>
      <c r="AG42" s="113"/>
      <c r="AH42" s="113"/>
      <c r="AI42" s="114"/>
      <c r="AJ42" s="114"/>
      <c r="AK42" s="114"/>
      <c r="AL42" s="114"/>
      <c r="AM42" s="20"/>
      <c r="AN42" s="110"/>
      <c r="AO42" s="110"/>
      <c r="AP42" s="110"/>
      <c r="AQ42" s="110"/>
      <c r="AR42" s="110"/>
      <c r="AS42" s="110"/>
      <c r="AT42" s="110"/>
      <c r="AU42" s="110"/>
      <c r="AV42" s="81"/>
      <c r="AW42" s="81"/>
      <c r="AX42" s="81"/>
      <c r="AY42" s="81"/>
      <c r="AZ42" s="81"/>
      <c r="BA42" s="81"/>
    </row>
    <row r="43" customFormat="false" ht="30.75" hidden="false" customHeight="true" outlineLevel="0" collapsed="false">
      <c r="A43" s="115" t="s">
        <v>85</v>
      </c>
      <c r="B43" s="115"/>
      <c r="C43" s="116" t="n">
        <f aca="false">SUM(C39:F42)</f>
        <v>112</v>
      </c>
      <c r="D43" s="116"/>
      <c r="E43" s="116"/>
      <c r="F43" s="116"/>
      <c r="G43" s="116" t="n">
        <f aca="false">SUM(G39:J42)</f>
        <v>24</v>
      </c>
      <c r="H43" s="116"/>
      <c r="I43" s="116"/>
      <c r="J43" s="116"/>
      <c r="K43" s="116" t="n">
        <f aca="false">SUM(K39:N42)</f>
        <v>16</v>
      </c>
      <c r="L43" s="116"/>
      <c r="M43" s="116"/>
      <c r="N43" s="116"/>
      <c r="O43" s="116" t="n">
        <f aca="false">SUM(O42)</f>
        <v>0</v>
      </c>
      <c r="P43" s="116"/>
      <c r="Q43" s="116"/>
      <c r="R43" s="116" t="n">
        <f aca="false">SUM(R42)</f>
        <v>8</v>
      </c>
      <c r="S43" s="116"/>
      <c r="T43" s="116"/>
      <c r="U43" s="116" t="n">
        <f aca="false">SUM(U39:W42)</f>
        <v>40</v>
      </c>
      <c r="V43" s="116"/>
      <c r="W43" s="116"/>
      <c r="X43" s="117" t="n">
        <f aca="false">SUM(X39:Y42)</f>
        <v>200</v>
      </c>
      <c r="Y43" s="117"/>
      <c r="Z43" s="15"/>
      <c r="AA43" s="118"/>
      <c r="AB43" s="118"/>
      <c r="AC43" s="118"/>
      <c r="AD43" s="118"/>
      <c r="AE43" s="118"/>
      <c r="AF43" s="118"/>
      <c r="AG43" s="118"/>
      <c r="AH43" s="118"/>
      <c r="AI43" s="119"/>
      <c r="AJ43" s="119"/>
      <c r="AK43" s="119"/>
      <c r="AL43" s="119"/>
      <c r="AM43" s="20"/>
      <c r="AN43" s="110"/>
      <c r="AO43" s="110"/>
      <c r="AP43" s="110"/>
      <c r="AQ43" s="110"/>
      <c r="AR43" s="110"/>
      <c r="AS43" s="110"/>
      <c r="AT43" s="110"/>
      <c r="AU43" s="110"/>
      <c r="AV43" s="81"/>
      <c r="AW43" s="81"/>
      <c r="AX43" s="81"/>
      <c r="AY43" s="81"/>
      <c r="AZ43" s="81"/>
      <c r="BA43" s="81"/>
    </row>
    <row r="44" customFormat="false" ht="46.5" hidden="false" customHeight="true" outlineLevel="0" collapsed="false">
      <c r="A44" s="120" t="s">
        <v>86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</row>
    <row r="45" customFormat="false" ht="24.75" hidden="false" customHeight="true" outlineLevel="0" collapsed="false">
      <c r="A45" s="121" t="s">
        <v>87</v>
      </c>
      <c r="B45" s="121"/>
      <c r="C45" s="121"/>
      <c r="D45" s="122" t="s">
        <v>88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3" t="s">
        <v>89</v>
      </c>
      <c r="S45" s="123"/>
      <c r="T45" s="123"/>
      <c r="U45" s="123"/>
      <c r="V45" s="123"/>
      <c r="W45" s="123"/>
      <c r="X45" s="124" t="s">
        <v>90</v>
      </c>
      <c r="Y45" s="124"/>
      <c r="Z45" s="125" t="s">
        <v>91</v>
      </c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3" t="s">
        <v>92</v>
      </c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</row>
    <row r="46" customFormat="false" ht="23.25" hidden="false" customHeight="true" outlineLevel="0" collapsed="false">
      <c r="A46" s="121"/>
      <c r="B46" s="121"/>
      <c r="C46" s="12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6" t="s">
        <v>93</v>
      </c>
      <c r="S46" s="126"/>
      <c r="T46" s="127" t="s">
        <v>94</v>
      </c>
      <c r="U46" s="127"/>
      <c r="V46" s="127"/>
      <c r="W46" s="128" t="s">
        <v>95</v>
      </c>
      <c r="X46" s="124"/>
      <c r="Y46" s="124"/>
      <c r="Z46" s="127" t="s">
        <v>96</v>
      </c>
      <c r="AA46" s="127"/>
      <c r="AB46" s="129" t="s">
        <v>97</v>
      </c>
      <c r="AC46" s="129"/>
      <c r="AD46" s="129"/>
      <c r="AE46" s="129"/>
      <c r="AF46" s="129"/>
      <c r="AG46" s="129"/>
      <c r="AH46" s="129"/>
      <c r="AI46" s="129"/>
      <c r="AJ46" s="128" t="s">
        <v>98</v>
      </c>
      <c r="AK46" s="128"/>
      <c r="AL46" s="130" t="s">
        <v>99</v>
      </c>
      <c r="AM46" s="130"/>
      <c r="AN46" s="130"/>
      <c r="AO46" s="130"/>
      <c r="AP46" s="131" t="s">
        <v>100</v>
      </c>
      <c r="AQ46" s="131"/>
      <c r="AR46" s="131"/>
      <c r="AS46" s="131"/>
      <c r="AT46" s="131" t="s">
        <v>101</v>
      </c>
      <c r="AU46" s="131"/>
      <c r="AV46" s="131"/>
      <c r="AW46" s="131"/>
      <c r="AX46" s="132" t="s">
        <v>102</v>
      </c>
      <c r="AY46" s="132"/>
      <c r="AZ46" s="132"/>
      <c r="BA46" s="132"/>
    </row>
    <row r="47" customFormat="false" ht="24.75" hidden="false" customHeight="true" outlineLevel="0" collapsed="false">
      <c r="A47" s="121"/>
      <c r="B47" s="121"/>
      <c r="C47" s="121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6"/>
      <c r="S47" s="126"/>
      <c r="T47" s="127"/>
      <c r="U47" s="127"/>
      <c r="V47" s="127"/>
      <c r="W47" s="128"/>
      <c r="X47" s="124"/>
      <c r="Y47" s="124"/>
      <c r="Z47" s="127"/>
      <c r="AA47" s="127"/>
      <c r="AB47" s="127" t="s">
        <v>72</v>
      </c>
      <c r="AC47" s="127"/>
      <c r="AD47" s="129" t="s">
        <v>103</v>
      </c>
      <c r="AE47" s="129"/>
      <c r="AF47" s="129"/>
      <c r="AG47" s="129"/>
      <c r="AH47" s="129"/>
      <c r="AI47" s="129"/>
      <c r="AJ47" s="128"/>
      <c r="AK47" s="128"/>
      <c r="AL47" s="133" t="s">
        <v>104</v>
      </c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</row>
    <row r="48" customFormat="false" ht="24.75" hidden="false" customHeight="true" outlineLevel="0" collapsed="false">
      <c r="A48" s="121"/>
      <c r="B48" s="121"/>
      <c r="C48" s="12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6"/>
      <c r="S48" s="126"/>
      <c r="T48" s="127"/>
      <c r="U48" s="127"/>
      <c r="V48" s="127"/>
      <c r="W48" s="128"/>
      <c r="X48" s="124"/>
      <c r="Y48" s="124"/>
      <c r="Z48" s="127"/>
      <c r="AA48" s="127"/>
      <c r="AB48" s="127"/>
      <c r="AC48" s="127"/>
      <c r="AD48" s="134" t="s">
        <v>105</v>
      </c>
      <c r="AE48" s="134"/>
      <c r="AF48" s="134" t="s">
        <v>106</v>
      </c>
      <c r="AG48" s="134"/>
      <c r="AH48" s="134" t="s">
        <v>107</v>
      </c>
      <c r="AI48" s="134"/>
      <c r="AJ48" s="128"/>
      <c r="AK48" s="128"/>
      <c r="AL48" s="130" t="n">
        <v>1</v>
      </c>
      <c r="AM48" s="130"/>
      <c r="AN48" s="131" t="n">
        <v>2</v>
      </c>
      <c r="AO48" s="131"/>
      <c r="AP48" s="131" t="n">
        <v>3</v>
      </c>
      <c r="AQ48" s="131"/>
      <c r="AR48" s="131" t="n">
        <v>4</v>
      </c>
      <c r="AS48" s="131"/>
      <c r="AT48" s="131" t="n">
        <v>5</v>
      </c>
      <c r="AU48" s="131"/>
      <c r="AV48" s="131" t="n">
        <v>6</v>
      </c>
      <c r="AW48" s="131"/>
      <c r="AX48" s="131" t="n">
        <v>7</v>
      </c>
      <c r="AY48" s="131"/>
      <c r="AZ48" s="132" t="n">
        <v>8</v>
      </c>
      <c r="BA48" s="132"/>
    </row>
    <row r="49" customFormat="false" ht="23.25" hidden="false" customHeight="true" outlineLevel="0" collapsed="false">
      <c r="A49" s="121"/>
      <c r="B49" s="121"/>
      <c r="C49" s="121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6"/>
      <c r="S49" s="126"/>
      <c r="T49" s="127"/>
      <c r="U49" s="127"/>
      <c r="V49" s="127"/>
      <c r="W49" s="128"/>
      <c r="X49" s="124"/>
      <c r="Y49" s="124"/>
      <c r="Z49" s="127"/>
      <c r="AA49" s="127"/>
      <c r="AB49" s="127"/>
      <c r="AC49" s="127"/>
      <c r="AD49" s="134"/>
      <c r="AE49" s="134"/>
      <c r="AF49" s="134"/>
      <c r="AG49" s="134"/>
      <c r="AH49" s="134"/>
      <c r="AI49" s="134"/>
      <c r="AJ49" s="128"/>
      <c r="AK49" s="128"/>
      <c r="AL49" s="133" t="s">
        <v>108</v>
      </c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</row>
    <row r="50" customFormat="false" ht="24.75" hidden="false" customHeight="true" outlineLevel="0" collapsed="false">
      <c r="A50" s="121"/>
      <c r="B50" s="121"/>
      <c r="C50" s="121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6"/>
      <c r="S50" s="126"/>
      <c r="T50" s="127"/>
      <c r="U50" s="127"/>
      <c r="V50" s="127"/>
      <c r="W50" s="128"/>
      <c r="X50" s="124"/>
      <c r="Y50" s="124"/>
      <c r="Z50" s="127"/>
      <c r="AA50" s="127"/>
      <c r="AB50" s="127"/>
      <c r="AC50" s="127"/>
      <c r="AD50" s="134"/>
      <c r="AE50" s="134"/>
      <c r="AF50" s="134"/>
      <c r="AG50" s="134"/>
      <c r="AH50" s="134"/>
      <c r="AI50" s="134"/>
      <c r="AJ50" s="128"/>
      <c r="AK50" s="128"/>
      <c r="AL50" s="135" t="n">
        <f aca="false">COUNTIF(B30:R30,"")</f>
        <v>15</v>
      </c>
      <c r="AM50" s="135"/>
      <c r="AN50" s="136" t="n">
        <f aca="false">COUNTIF(X30:AP30,"")</f>
        <v>19</v>
      </c>
      <c r="AO50" s="136"/>
      <c r="AP50" s="136" t="n">
        <f aca="false">COUNTIF(B31:R31,"")</f>
        <v>13</v>
      </c>
      <c r="AQ50" s="136"/>
      <c r="AR50" s="136" t="n">
        <f aca="false">COUNTIF(X31:AP31,"")</f>
        <v>19</v>
      </c>
      <c r="AS50" s="136"/>
      <c r="AT50" s="136" t="n">
        <f aca="false">COUNTIF(B32:R32,"")</f>
        <v>15</v>
      </c>
      <c r="AU50" s="136"/>
      <c r="AV50" s="136" t="n">
        <f aca="false">COUNTIF(X32:AT32,"")</f>
        <v>19</v>
      </c>
      <c r="AW50" s="136"/>
      <c r="AX50" s="136" t="n">
        <f aca="false">COUNTIF(B33:T33,"")</f>
        <v>9</v>
      </c>
      <c r="AY50" s="136"/>
      <c r="AZ50" s="137" t="n">
        <f aca="false">COUNTIF(X33:AP33,"")</f>
        <v>12</v>
      </c>
      <c r="BA50" s="137"/>
    </row>
    <row r="51" customFormat="false" ht="28.5" hidden="false" customHeight="false" outlineLevel="0" collapsed="false">
      <c r="A51" s="138" t="s">
        <v>109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</row>
    <row r="52" customFormat="false" ht="28.5" hidden="false" customHeight="false" outlineLevel="0" collapsed="false">
      <c r="A52" s="139" t="s">
        <v>110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</row>
    <row r="53" customFormat="false" ht="30.75" hidden="false" customHeight="true" outlineLevel="0" collapsed="false">
      <c r="A53" s="140" t="s">
        <v>111</v>
      </c>
      <c r="B53" s="140"/>
      <c r="C53" s="140"/>
      <c r="D53" s="141" t="s">
        <v>112</v>
      </c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2" t="n">
        <v>1</v>
      </c>
      <c r="S53" s="142"/>
      <c r="T53" s="143"/>
      <c r="U53" s="143"/>
      <c r="V53" s="144"/>
      <c r="W53" s="145"/>
      <c r="X53" s="146" t="n">
        <f aca="false">AL53+AN53+AP53+AR53+AT53+AV53+AX53+AZ53</f>
        <v>3</v>
      </c>
      <c r="Y53" s="146"/>
      <c r="Z53" s="147" t="n">
        <f aca="false">X53*30</f>
        <v>90</v>
      </c>
      <c r="AA53" s="147"/>
      <c r="AB53" s="147" t="n">
        <f aca="false">AD53+AF53+AH53</f>
        <v>36</v>
      </c>
      <c r="AC53" s="147"/>
      <c r="AD53" s="147" t="n">
        <f aca="false">X53*6</f>
        <v>18</v>
      </c>
      <c r="AE53" s="147"/>
      <c r="AF53" s="147"/>
      <c r="AG53" s="147"/>
      <c r="AH53" s="147" t="n">
        <f aca="false">X53*6</f>
        <v>18</v>
      </c>
      <c r="AI53" s="147"/>
      <c r="AJ53" s="148" t="n">
        <f aca="false">Z53-AB53</f>
        <v>54</v>
      </c>
      <c r="AK53" s="148"/>
      <c r="AL53" s="149" t="n">
        <v>3</v>
      </c>
      <c r="AM53" s="149"/>
      <c r="AN53" s="147"/>
      <c r="AO53" s="147"/>
      <c r="AP53" s="147"/>
      <c r="AQ53" s="147"/>
      <c r="AR53" s="150"/>
      <c r="AS53" s="150"/>
      <c r="AT53" s="150"/>
      <c r="AU53" s="150"/>
      <c r="AV53" s="150"/>
      <c r="AW53" s="150"/>
      <c r="AX53" s="150"/>
      <c r="AY53" s="150"/>
      <c r="AZ53" s="151"/>
      <c r="BA53" s="151"/>
    </row>
    <row r="54" customFormat="false" ht="30.75" hidden="false" customHeight="true" outlineLevel="0" collapsed="false">
      <c r="A54" s="152" t="s">
        <v>113</v>
      </c>
      <c r="B54" s="152"/>
      <c r="C54" s="152"/>
      <c r="D54" s="153" t="s">
        <v>114</v>
      </c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4"/>
      <c r="S54" s="154"/>
      <c r="T54" s="155" t="n">
        <v>3</v>
      </c>
      <c r="U54" s="155"/>
      <c r="V54" s="156"/>
      <c r="W54" s="157"/>
      <c r="X54" s="146" t="n">
        <f aca="false">AL54+AN54+AP54+AR54+AT54+AV54+AX54+AZ54</f>
        <v>3</v>
      </c>
      <c r="Y54" s="146"/>
      <c r="Z54" s="158" t="n">
        <f aca="false">X54*30</f>
        <v>90</v>
      </c>
      <c r="AA54" s="158"/>
      <c r="AB54" s="158" t="n">
        <f aca="false">AD54+AF54+AH54</f>
        <v>36</v>
      </c>
      <c r="AC54" s="158"/>
      <c r="AD54" s="147" t="n">
        <f aca="false">X54*6</f>
        <v>18</v>
      </c>
      <c r="AE54" s="147"/>
      <c r="AF54" s="147"/>
      <c r="AG54" s="147"/>
      <c r="AH54" s="147" t="n">
        <f aca="false">X54*6</f>
        <v>18</v>
      </c>
      <c r="AI54" s="147"/>
      <c r="AJ54" s="159" t="n">
        <f aca="false">Z54-AB54</f>
        <v>54</v>
      </c>
      <c r="AK54" s="159"/>
      <c r="AL54" s="160"/>
      <c r="AM54" s="160"/>
      <c r="AN54" s="161"/>
      <c r="AO54" s="161"/>
      <c r="AP54" s="161" t="n">
        <v>3</v>
      </c>
      <c r="AQ54" s="161"/>
      <c r="AR54" s="162"/>
      <c r="AS54" s="162"/>
      <c r="AT54" s="162"/>
      <c r="AU54" s="162"/>
      <c r="AV54" s="162"/>
      <c r="AW54" s="162"/>
      <c r="AX54" s="162"/>
      <c r="AY54" s="162"/>
      <c r="AZ54" s="163"/>
      <c r="BA54" s="163"/>
    </row>
    <row r="55" customFormat="false" ht="40.5" hidden="false" customHeight="true" outlineLevel="0" collapsed="false">
      <c r="A55" s="152" t="s">
        <v>115</v>
      </c>
      <c r="B55" s="152"/>
      <c r="C55" s="152"/>
      <c r="D55" s="153" t="s">
        <v>116</v>
      </c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64" t="n">
        <v>2</v>
      </c>
      <c r="S55" s="164"/>
      <c r="T55" s="165"/>
      <c r="U55" s="165"/>
      <c r="V55" s="156"/>
      <c r="W55" s="157"/>
      <c r="X55" s="166" t="n">
        <f aca="false">AL55+AN55+AP55+AR55+AT55+AV55+AX55+AZ55</f>
        <v>3</v>
      </c>
      <c r="Y55" s="166"/>
      <c r="Z55" s="158" t="n">
        <f aca="false">X55*30</f>
        <v>90</v>
      </c>
      <c r="AA55" s="158"/>
      <c r="AB55" s="158" t="n">
        <f aca="false">AD55+AF55+AH55</f>
        <v>36</v>
      </c>
      <c r="AC55" s="158"/>
      <c r="AD55" s="147" t="n">
        <f aca="false">X55*6</f>
        <v>18</v>
      </c>
      <c r="AE55" s="147"/>
      <c r="AF55" s="147"/>
      <c r="AG55" s="147"/>
      <c r="AH55" s="147" t="n">
        <f aca="false">X55*6</f>
        <v>18</v>
      </c>
      <c r="AI55" s="147"/>
      <c r="AJ55" s="159" t="n">
        <f aca="false">Z55-AB55</f>
        <v>54</v>
      </c>
      <c r="AK55" s="159"/>
      <c r="AL55" s="167"/>
      <c r="AM55" s="167"/>
      <c r="AN55" s="158" t="n">
        <v>3</v>
      </c>
      <c r="AO55" s="158"/>
      <c r="AP55" s="158"/>
      <c r="AQ55" s="158"/>
      <c r="AR55" s="168"/>
      <c r="AS55" s="168"/>
      <c r="AT55" s="168"/>
      <c r="AU55" s="168"/>
      <c r="AV55" s="168"/>
      <c r="AW55" s="168"/>
      <c r="AX55" s="168"/>
      <c r="AY55" s="168"/>
      <c r="AZ55" s="169"/>
      <c r="BA55" s="169"/>
    </row>
    <row r="56" customFormat="false" ht="30.75" hidden="false" customHeight="true" outlineLevel="0" collapsed="false">
      <c r="A56" s="152" t="s">
        <v>117</v>
      </c>
      <c r="B56" s="152"/>
      <c r="C56" s="152"/>
      <c r="D56" s="170" t="s">
        <v>118</v>
      </c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42" t="n">
        <v>2</v>
      </c>
      <c r="S56" s="142"/>
      <c r="T56" s="143"/>
      <c r="U56" s="143"/>
      <c r="V56" s="144"/>
      <c r="W56" s="145"/>
      <c r="X56" s="146" t="n">
        <f aca="false">AL56+AN56+AP56+AR56+AT56+AV56+AX56+AZ56</f>
        <v>4</v>
      </c>
      <c r="Y56" s="146"/>
      <c r="Z56" s="147" t="n">
        <f aca="false">X56*30</f>
        <v>120</v>
      </c>
      <c r="AA56" s="147"/>
      <c r="AB56" s="147" t="n">
        <f aca="false">AD56+AF56+AH56</f>
        <v>48</v>
      </c>
      <c r="AC56" s="147"/>
      <c r="AD56" s="147" t="n">
        <f aca="false">X56*6</f>
        <v>24</v>
      </c>
      <c r="AE56" s="147"/>
      <c r="AF56" s="147" t="n">
        <f aca="false">X56*6</f>
        <v>24</v>
      </c>
      <c r="AG56" s="147"/>
      <c r="AH56" s="147"/>
      <c r="AI56" s="147"/>
      <c r="AJ56" s="148" t="n">
        <f aca="false">Z56-AB56</f>
        <v>72</v>
      </c>
      <c r="AK56" s="148"/>
      <c r="AL56" s="142"/>
      <c r="AM56" s="142"/>
      <c r="AN56" s="147" t="n">
        <v>4</v>
      </c>
      <c r="AO56" s="147"/>
      <c r="AP56" s="147"/>
      <c r="AQ56" s="147"/>
      <c r="AR56" s="150"/>
      <c r="AS56" s="150"/>
      <c r="AT56" s="150"/>
      <c r="AU56" s="150"/>
      <c r="AV56" s="150"/>
      <c r="AW56" s="150"/>
      <c r="AX56" s="150"/>
      <c r="AY56" s="150"/>
      <c r="AZ56" s="151"/>
      <c r="BA56" s="151"/>
    </row>
    <row r="57" customFormat="false" ht="30.75" hidden="false" customHeight="true" outlineLevel="0" collapsed="false">
      <c r="A57" s="171" t="s">
        <v>72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2" t="n">
        <f aca="false">COUNT(R53:S56)</f>
        <v>3</v>
      </c>
      <c r="S57" s="172"/>
      <c r="T57" s="173" t="n">
        <f aca="false">COUNT(T53:V56)</f>
        <v>1</v>
      </c>
      <c r="U57" s="173"/>
      <c r="V57" s="173"/>
      <c r="W57" s="174" t="n">
        <f aca="false">SUM(W53:W56)</f>
        <v>0</v>
      </c>
      <c r="X57" s="172" t="n">
        <f aca="false">SUM(X53:Y56)</f>
        <v>13</v>
      </c>
      <c r="Y57" s="172"/>
      <c r="Z57" s="173" t="n">
        <f aca="false">SUM(Z53:AA56)</f>
        <v>390</v>
      </c>
      <c r="AA57" s="173"/>
      <c r="AB57" s="173" t="n">
        <f aca="false">SUM(AB53:AC56)</f>
        <v>156</v>
      </c>
      <c r="AC57" s="173"/>
      <c r="AD57" s="173" t="n">
        <f aca="false">SUM(AD53:AE56)</f>
        <v>78</v>
      </c>
      <c r="AE57" s="173"/>
      <c r="AF57" s="173" t="n">
        <f aca="false">SUM(AF53:AG56)</f>
        <v>24</v>
      </c>
      <c r="AG57" s="173"/>
      <c r="AH57" s="173" t="n">
        <f aca="false">SUM(AH53:AI56)</f>
        <v>54</v>
      </c>
      <c r="AI57" s="173"/>
      <c r="AJ57" s="175" t="n">
        <f aca="false">SUM(AJ53:AK56)</f>
        <v>234</v>
      </c>
      <c r="AK57" s="175"/>
      <c r="AL57" s="172" t="n">
        <f aca="false">SUM(AL53:AM56)</f>
        <v>3</v>
      </c>
      <c r="AM57" s="172"/>
      <c r="AN57" s="173" t="n">
        <f aca="false">SUM(AN53:AO56)</f>
        <v>7</v>
      </c>
      <c r="AO57" s="173"/>
      <c r="AP57" s="173" t="n">
        <f aca="false">SUM(AP53:AQ56)</f>
        <v>3</v>
      </c>
      <c r="AQ57" s="173"/>
      <c r="AR57" s="173" t="n">
        <f aca="false">SUM(AR53:AS56)</f>
        <v>0</v>
      </c>
      <c r="AS57" s="173"/>
      <c r="AT57" s="173" t="n">
        <f aca="false">SUM(AT53:AU56)</f>
        <v>0</v>
      </c>
      <c r="AU57" s="173"/>
      <c r="AV57" s="173" t="n">
        <f aca="false">SUM(AV53:AW56)</f>
        <v>0</v>
      </c>
      <c r="AW57" s="173"/>
      <c r="AX57" s="173" t="n">
        <f aca="false">SUM(AX53:AY56)</f>
        <v>0</v>
      </c>
      <c r="AY57" s="173"/>
      <c r="AZ57" s="175" t="n">
        <f aca="false">SUM(AZ53:BA56)</f>
        <v>0</v>
      </c>
      <c r="BA57" s="175"/>
    </row>
    <row r="58" customFormat="false" ht="30.75" hidden="false" customHeight="true" outlineLevel="0" collapsed="false">
      <c r="A58" s="176" t="s">
        <v>119</v>
      </c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</row>
    <row r="59" customFormat="false" ht="48.15" hidden="false" customHeight="true" outlineLevel="0" collapsed="false">
      <c r="A59" s="140" t="s">
        <v>120</v>
      </c>
      <c r="B59" s="140"/>
      <c r="C59" s="140"/>
      <c r="D59" s="177" t="s">
        <v>121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8" t="s">
        <v>122</v>
      </c>
      <c r="S59" s="178"/>
      <c r="T59" s="179"/>
      <c r="U59" s="179"/>
      <c r="V59" s="180"/>
      <c r="W59" s="181"/>
      <c r="X59" s="182" t="n">
        <v>32</v>
      </c>
      <c r="Y59" s="182" t="n">
        <f aca="false">SUM(X59:X59)</f>
        <v>32</v>
      </c>
      <c r="Z59" s="183" t="n">
        <f aca="false">X59*30</f>
        <v>960</v>
      </c>
      <c r="AA59" s="183"/>
      <c r="AB59" s="183" t="n">
        <v>320</v>
      </c>
      <c r="AC59" s="183"/>
      <c r="AD59" s="183" t="n">
        <v>162</v>
      </c>
      <c r="AE59" s="183"/>
      <c r="AF59" s="184"/>
      <c r="AG59" s="184"/>
      <c r="AH59" s="184" t="n">
        <v>158</v>
      </c>
      <c r="AI59" s="184"/>
      <c r="AJ59" s="185" t="n">
        <f aca="false">Z59-AB59</f>
        <v>640</v>
      </c>
      <c r="AK59" s="185"/>
      <c r="AL59" s="178" t="n">
        <v>6</v>
      </c>
      <c r="AM59" s="178"/>
      <c r="AN59" s="183" t="n">
        <v>5</v>
      </c>
      <c r="AO59" s="183"/>
      <c r="AP59" s="183" t="n">
        <v>6</v>
      </c>
      <c r="AQ59" s="183"/>
      <c r="AR59" s="186" t="n">
        <v>4</v>
      </c>
      <c r="AS59" s="186"/>
      <c r="AT59" s="186" t="n">
        <v>6</v>
      </c>
      <c r="AU59" s="186"/>
      <c r="AV59" s="186" t="n">
        <v>5</v>
      </c>
      <c r="AW59" s="186"/>
      <c r="AX59" s="186"/>
      <c r="AY59" s="186"/>
      <c r="AZ59" s="151"/>
      <c r="BA59" s="151"/>
    </row>
    <row r="60" customFormat="false" ht="44.55" hidden="false" customHeight="true" outlineLevel="0" collapsed="false">
      <c r="A60" s="152" t="s">
        <v>123</v>
      </c>
      <c r="B60" s="152"/>
      <c r="C60" s="152"/>
      <c r="D60" s="187" t="s">
        <v>124</v>
      </c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78" t="s">
        <v>122</v>
      </c>
      <c r="S60" s="178"/>
      <c r="T60" s="188"/>
      <c r="U60" s="188"/>
      <c r="V60" s="189"/>
      <c r="W60" s="190"/>
      <c r="X60" s="182" t="n">
        <v>21</v>
      </c>
      <c r="Y60" s="182" t="n">
        <f aca="false">SUM(X60:X60)</f>
        <v>21</v>
      </c>
      <c r="Z60" s="184" t="n">
        <f aca="false">X60*30</f>
        <v>630</v>
      </c>
      <c r="AA60" s="184"/>
      <c r="AB60" s="184" t="n">
        <v>210</v>
      </c>
      <c r="AC60" s="184"/>
      <c r="AD60" s="183" t="n">
        <v>110</v>
      </c>
      <c r="AE60" s="183"/>
      <c r="AF60" s="184"/>
      <c r="AG60" s="184"/>
      <c r="AH60" s="184" t="n">
        <v>100</v>
      </c>
      <c r="AI60" s="184"/>
      <c r="AJ60" s="191" t="n">
        <f aca="false">Z60-AB60</f>
        <v>420</v>
      </c>
      <c r="AK60" s="191"/>
      <c r="AL60" s="192" t="n">
        <v>3</v>
      </c>
      <c r="AM60" s="192"/>
      <c r="AN60" s="184" t="n">
        <v>3</v>
      </c>
      <c r="AO60" s="184"/>
      <c r="AP60" s="184" t="n">
        <v>4</v>
      </c>
      <c r="AQ60" s="184"/>
      <c r="AR60" s="184" t="n">
        <v>3</v>
      </c>
      <c r="AS60" s="184"/>
      <c r="AT60" s="184" t="n">
        <v>5</v>
      </c>
      <c r="AU60" s="184"/>
      <c r="AV60" s="184" t="n">
        <v>3</v>
      </c>
      <c r="AW60" s="184"/>
      <c r="AX60" s="184"/>
      <c r="AY60" s="184"/>
      <c r="AZ60" s="169"/>
      <c r="BA60" s="169"/>
    </row>
    <row r="61" customFormat="false" ht="30.75" hidden="false" customHeight="true" outlineLevel="0" collapsed="false">
      <c r="A61" s="152" t="s">
        <v>125</v>
      </c>
      <c r="B61" s="152"/>
      <c r="C61" s="152"/>
      <c r="D61" s="187" t="s">
        <v>126</v>
      </c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92" t="n">
        <v>4</v>
      </c>
      <c r="S61" s="192"/>
      <c r="T61" s="188" t="s">
        <v>127</v>
      </c>
      <c r="U61" s="188"/>
      <c r="V61" s="189"/>
      <c r="W61" s="190"/>
      <c r="X61" s="182" t="n">
        <v>12</v>
      </c>
      <c r="Y61" s="182" t="n">
        <f aca="false">SUM(X61:X61)</f>
        <v>12</v>
      </c>
      <c r="Z61" s="184" t="n">
        <f aca="false">X61*30</f>
        <v>360</v>
      </c>
      <c r="AA61" s="184"/>
      <c r="AB61" s="184" t="n">
        <v>120</v>
      </c>
      <c r="AC61" s="184"/>
      <c r="AD61" s="183" t="n">
        <v>60</v>
      </c>
      <c r="AE61" s="183"/>
      <c r="AF61" s="184"/>
      <c r="AG61" s="184"/>
      <c r="AH61" s="184" t="n">
        <v>60</v>
      </c>
      <c r="AI61" s="184"/>
      <c r="AJ61" s="191" t="n">
        <f aca="false">Z61-AB61</f>
        <v>240</v>
      </c>
      <c r="AK61" s="191"/>
      <c r="AL61" s="192" t="n">
        <v>3</v>
      </c>
      <c r="AM61" s="192"/>
      <c r="AN61" s="193" t="n">
        <v>3</v>
      </c>
      <c r="AO61" s="193"/>
      <c r="AP61" s="193" t="n">
        <v>3</v>
      </c>
      <c r="AQ61" s="193"/>
      <c r="AR61" s="193" t="n">
        <v>3</v>
      </c>
      <c r="AS61" s="193"/>
      <c r="AT61" s="184"/>
      <c r="AU61" s="184"/>
      <c r="AV61" s="184"/>
      <c r="AW61" s="184"/>
      <c r="AX61" s="184"/>
      <c r="AY61" s="184"/>
      <c r="AZ61" s="169"/>
      <c r="BA61" s="169"/>
    </row>
    <row r="62" customFormat="false" ht="30.75" hidden="false" customHeight="true" outlineLevel="0" collapsed="false">
      <c r="A62" s="152" t="s">
        <v>128</v>
      </c>
      <c r="B62" s="152"/>
      <c r="C62" s="152"/>
      <c r="D62" s="194" t="s">
        <v>129</v>
      </c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2" t="n">
        <v>4</v>
      </c>
      <c r="S62" s="192"/>
      <c r="T62" s="188" t="s">
        <v>127</v>
      </c>
      <c r="U62" s="188"/>
      <c r="V62" s="189"/>
      <c r="W62" s="190"/>
      <c r="X62" s="182" t="n">
        <v>12</v>
      </c>
      <c r="Y62" s="182" t="n">
        <f aca="false">SUM(X62:X62)</f>
        <v>12</v>
      </c>
      <c r="Z62" s="184" t="n">
        <f aca="false">X62*30</f>
        <v>360</v>
      </c>
      <c r="AA62" s="184"/>
      <c r="AB62" s="184" t="n">
        <v>120</v>
      </c>
      <c r="AC62" s="184"/>
      <c r="AD62" s="183" t="n">
        <f aca="false">X62*6</f>
        <v>72</v>
      </c>
      <c r="AE62" s="183"/>
      <c r="AF62" s="184"/>
      <c r="AG62" s="184"/>
      <c r="AH62" s="184" t="n">
        <v>120</v>
      </c>
      <c r="AI62" s="184"/>
      <c r="AJ62" s="191" t="n">
        <f aca="false">Z62-AB62</f>
        <v>240</v>
      </c>
      <c r="AK62" s="191"/>
      <c r="AL62" s="192" t="n">
        <v>3</v>
      </c>
      <c r="AM62" s="192"/>
      <c r="AN62" s="184" t="n">
        <v>3</v>
      </c>
      <c r="AO62" s="184"/>
      <c r="AP62" s="184" t="n">
        <v>3</v>
      </c>
      <c r="AQ62" s="184"/>
      <c r="AR62" s="184" t="n">
        <v>3</v>
      </c>
      <c r="AS62" s="184"/>
      <c r="AT62" s="184"/>
      <c r="AU62" s="184"/>
      <c r="AV62" s="184"/>
      <c r="AW62" s="184"/>
      <c r="AX62" s="184"/>
      <c r="AY62" s="184"/>
      <c r="AZ62" s="169"/>
      <c r="BA62" s="169"/>
    </row>
    <row r="63" customFormat="false" ht="30.75" hidden="false" customHeight="true" outlineLevel="0" collapsed="false">
      <c r="A63" s="152" t="s">
        <v>130</v>
      </c>
      <c r="B63" s="152"/>
      <c r="C63" s="152"/>
      <c r="D63" s="194" t="s">
        <v>131</v>
      </c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5"/>
      <c r="S63" s="196"/>
      <c r="T63" s="179" t="n">
        <v>1</v>
      </c>
      <c r="U63" s="179"/>
      <c r="V63" s="180"/>
      <c r="W63" s="197"/>
      <c r="X63" s="182" t="n">
        <v>6</v>
      </c>
      <c r="Y63" s="182" t="n">
        <f aca="false">SUM(X63:X63)</f>
        <v>6</v>
      </c>
      <c r="Z63" s="186" t="n">
        <f aca="false">X63*30</f>
        <v>180</v>
      </c>
      <c r="AA63" s="186"/>
      <c r="AB63" s="186" t="n">
        <v>60</v>
      </c>
      <c r="AC63" s="186"/>
      <c r="AD63" s="183"/>
      <c r="AE63" s="183"/>
      <c r="AF63" s="186"/>
      <c r="AG63" s="186"/>
      <c r="AH63" s="184" t="n">
        <v>60</v>
      </c>
      <c r="AI63" s="184"/>
      <c r="AJ63" s="185" t="n">
        <f aca="false">Z63-AB63</f>
        <v>120</v>
      </c>
      <c r="AK63" s="185"/>
      <c r="AL63" s="182" t="n">
        <v>6</v>
      </c>
      <c r="AM63" s="182"/>
      <c r="AN63" s="186"/>
      <c r="AO63" s="186"/>
      <c r="AP63" s="186"/>
      <c r="AQ63" s="186"/>
      <c r="AR63" s="186"/>
      <c r="AS63" s="186"/>
      <c r="AT63" s="150"/>
      <c r="AU63" s="150"/>
      <c r="AV63" s="150"/>
      <c r="AW63" s="150"/>
      <c r="AX63" s="150"/>
      <c r="AY63" s="150"/>
      <c r="AZ63" s="151"/>
      <c r="BA63" s="151"/>
    </row>
    <row r="64" customFormat="false" ht="30.75" hidden="false" customHeight="true" outlineLevel="0" collapsed="false">
      <c r="A64" s="152" t="s">
        <v>132</v>
      </c>
      <c r="B64" s="152"/>
      <c r="C64" s="152"/>
      <c r="D64" s="198" t="s">
        <v>133</v>
      </c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2" t="n">
        <v>1</v>
      </c>
      <c r="S64" s="192"/>
      <c r="T64" s="188"/>
      <c r="U64" s="188"/>
      <c r="V64" s="189"/>
      <c r="W64" s="190"/>
      <c r="X64" s="182" t="n">
        <v>3</v>
      </c>
      <c r="Y64" s="182" t="n">
        <f aca="false">SUM(X64:X64)</f>
        <v>3</v>
      </c>
      <c r="Z64" s="184" t="n">
        <f aca="false">X64*30</f>
        <v>90</v>
      </c>
      <c r="AA64" s="184"/>
      <c r="AB64" s="184" t="n">
        <v>30</v>
      </c>
      <c r="AC64" s="184"/>
      <c r="AD64" s="183" t="n">
        <v>16</v>
      </c>
      <c r="AE64" s="183"/>
      <c r="AF64" s="184"/>
      <c r="AG64" s="184"/>
      <c r="AH64" s="184" t="n">
        <v>14</v>
      </c>
      <c r="AI64" s="184"/>
      <c r="AJ64" s="191" t="n">
        <f aca="false">Z64-AB64</f>
        <v>60</v>
      </c>
      <c r="AK64" s="191"/>
      <c r="AL64" s="192" t="n">
        <v>3</v>
      </c>
      <c r="AM64" s="192"/>
      <c r="AN64" s="184"/>
      <c r="AO64" s="184"/>
      <c r="AP64" s="184"/>
      <c r="AQ64" s="184"/>
      <c r="AR64" s="184"/>
      <c r="AS64" s="184"/>
      <c r="AT64" s="168"/>
      <c r="AU64" s="168"/>
      <c r="AV64" s="168"/>
      <c r="AW64" s="168"/>
      <c r="AX64" s="168"/>
      <c r="AY64" s="168"/>
      <c r="AZ64" s="169"/>
      <c r="BA64" s="169"/>
    </row>
    <row r="65" customFormat="false" ht="30.75" hidden="false" customHeight="true" outlineLevel="0" collapsed="false">
      <c r="A65" s="152" t="s">
        <v>134</v>
      </c>
      <c r="B65" s="152"/>
      <c r="C65" s="152"/>
      <c r="D65" s="198" t="s">
        <v>135</v>
      </c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2" t="n">
        <v>1</v>
      </c>
      <c r="S65" s="192"/>
      <c r="T65" s="188"/>
      <c r="U65" s="188"/>
      <c r="V65" s="189"/>
      <c r="W65" s="190"/>
      <c r="X65" s="182" t="n">
        <v>3</v>
      </c>
      <c r="Y65" s="182" t="n">
        <f aca="false">SUM(X65:X65)</f>
        <v>3</v>
      </c>
      <c r="Z65" s="184" t="n">
        <f aca="false">X65*30</f>
        <v>90</v>
      </c>
      <c r="AA65" s="184"/>
      <c r="AB65" s="184" t="n">
        <v>30</v>
      </c>
      <c r="AC65" s="184"/>
      <c r="AD65" s="183" t="n">
        <v>16</v>
      </c>
      <c r="AE65" s="183"/>
      <c r="AF65" s="184"/>
      <c r="AG65" s="184"/>
      <c r="AH65" s="184" t="n">
        <v>14</v>
      </c>
      <c r="AI65" s="184"/>
      <c r="AJ65" s="191" t="n">
        <f aca="false">Z65-AB65</f>
        <v>60</v>
      </c>
      <c r="AK65" s="191"/>
      <c r="AL65" s="192" t="n">
        <v>3</v>
      </c>
      <c r="AM65" s="192"/>
      <c r="AN65" s="184"/>
      <c r="AO65" s="184"/>
      <c r="AP65" s="184"/>
      <c r="AQ65" s="184"/>
      <c r="AR65" s="184"/>
      <c r="AS65" s="184"/>
      <c r="AT65" s="168"/>
      <c r="AU65" s="168"/>
      <c r="AV65" s="168"/>
      <c r="AW65" s="168"/>
      <c r="AX65" s="168"/>
      <c r="AY65" s="168"/>
      <c r="AZ65" s="169"/>
      <c r="BA65" s="169"/>
    </row>
    <row r="66" customFormat="false" ht="30.75" hidden="false" customHeight="true" outlineLevel="0" collapsed="false">
      <c r="A66" s="152" t="s">
        <v>136</v>
      </c>
      <c r="B66" s="152"/>
      <c r="C66" s="152"/>
      <c r="D66" s="198" t="s">
        <v>137</v>
      </c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2"/>
      <c r="S66" s="192"/>
      <c r="T66" s="188" t="n">
        <v>2</v>
      </c>
      <c r="U66" s="188"/>
      <c r="V66" s="189"/>
      <c r="W66" s="190"/>
      <c r="X66" s="182" t="n">
        <v>3</v>
      </c>
      <c r="Y66" s="182" t="n">
        <f aca="false">SUM(X66:X66)</f>
        <v>3</v>
      </c>
      <c r="Z66" s="184" t="n">
        <f aca="false">X66*30</f>
        <v>90</v>
      </c>
      <c r="AA66" s="184"/>
      <c r="AB66" s="184" t="n">
        <v>30</v>
      </c>
      <c r="AC66" s="184"/>
      <c r="AD66" s="183" t="n">
        <v>16</v>
      </c>
      <c r="AE66" s="183"/>
      <c r="AF66" s="184"/>
      <c r="AG66" s="184"/>
      <c r="AH66" s="184" t="n">
        <v>14</v>
      </c>
      <c r="AI66" s="184"/>
      <c r="AJ66" s="191" t="n">
        <f aca="false">Z66-AB66</f>
        <v>60</v>
      </c>
      <c r="AK66" s="191"/>
      <c r="AL66" s="192"/>
      <c r="AM66" s="192"/>
      <c r="AN66" s="184" t="n">
        <v>3</v>
      </c>
      <c r="AO66" s="184"/>
      <c r="AP66" s="184"/>
      <c r="AQ66" s="184"/>
      <c r="AR66" s="184"/>
      <c r="AS66" s="184"/>
      <c r="AT66" s="168"/>
      <c r="AU66" s="168"/>
      <c r="AV66" s="168"/>
      <c r="AW66" s="168"/>
      <c r="AX66" s="168"/>
      <c r="AY66" s="168"/>
      <c r="AZ66" s="169"/>
      <c r="BA66" s="169"/>
    </row>
    <row r="67" customFormat="false" ht="30.75" hidden="false" customHeight="true" outlineLevel="0" collapsed="false">
      <c r="A67" s="152" t="s">
        <v>138</v>
      </c>
      <c r="B67" s="152"/>
      <c r="C67" s="152"/>
      <c r="D67" s="198" t="s">
        <v>139</v>
      </c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2" t="s">
        <v>140</v>
      </c>
      <c r="S67" s="192"/>
      <c r="T67" s="188"/>
      <c r="U67" s="188"/>
      <c r="V67" s="189"/>
      <c r="W67" s="190"/>
      <c r="X67" s="182" t="n">
        <v>12</v>
      </c>
      <c r="Y67" s="182" t="n">
        <f aca="false">SUM(X67:X67)</f>
        <v>12</v>
      </c>
      <c r="Z67" s="184" t="n">
        <f aca="false">X67*30</f>
        <v>360</v>
      </c>
      <c r="AA67" s="184"/>
      <c r="AB67" s="184" t="n">
        <v>120</v>
      </c>
      <c r="AC67" s="184"/>
      <c r="AD67" s="183" t="n">
        <v>60</v>
      </c>
      <c r="AE67" s="183"/>
      <c r="AF67" s="184"/>
      <c r="AG67" s="184"/>
      <c r="AH67" s="184" t="n">
        <v>60</v>
      </c>
      <c r="AI67" s="184"/>
      <c r="AJ67" s="191" t="n">
        <f aca="false">Z67-AB67</f>
        <v>240</v>
      </c>
      <c r="AK67" s="191"/>
      <c r="AL67" s="192"/>
      <c r="AM67" s="192"/>
      <c r="AN67" s="184" t="n">
        <v>6</v>
      </c>
      <c r="AO67" s="184"/>
      <c r="AP67" s="184" t="n">
        <v>6</v>
      </c>
      <c r="AQ67" s="184"/>
      <c r="AR67" s="184"/>
      <c r="AS67" s="184"/>
      <c r="AT67" s="168"/>
      <c r="AU67" s="168"/>
      <c r="AV67" s="168"/>
      <c r="AW67" s="168"/>
      <c r="AX67" s="168"/>
      <c r="AY67" s="168"/>
      <c r="AZ67" s="169"/>
      <c r="BA67" s="169"/>
    </row>
    <row r="68" customFormat="false" ht="30.75" hidden="false" customHeight="true" outlineLevel="0" collapsed="false">
      <c r="A68" s="152" t="s">
        <v>141</v>
      </c>
      <c r="B68" s="152"/>
      <c r="C68" s="152"/>
      <c r="D68" s="198" t="s">
        <v>142</v>
      </c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5"/>
      <c r="S68" s="196" t="n">
        <v>4</v>
      </c>
      <c r="T68" s="179"/>
      <c r="U68" s="179"/>
      <c r="V68" s="199"/>
      <c r="W68" s="181"/>
      <c r="X68" s="182" t="n">
        <v>3</v>
      </c>
      <c r="Y68" s="182" t="n">
        <f aca="false">SUM(X68:X68)</f>
        <v>3</v>
      </c>
      <c r="Z68" s="184" t="n">
        <f aca="false">X68*30</f>
        <v>90</v>
      </c>
      <c r="AA68" s="184"/>
      <c r="AB68" s="184" t="n">
        <v>60</v>
      </c>
      <c r="AC68" s="184"/>
      <c r="AD68" s="183" t="n">
        <v>30</v>
      </c>
      <c r="AE68" s="183"/>
      <c r="AF68" s="184"/>
      <c r="AG68" s="184"/>
      <c r="AH68" s="184" t="n">
        <v>30</v>
      </c>
      <c r="AI68" s="184"/>
      <c r="AJ68" s="191" t="n">
        <f aca="false">Z68-AB68</f>
        <v>30</v>
      </c>
      <c r="AK68" s="191"/>
      <c r="AL68" s="182"/>
      <c r="AM68" s="182"/>
      <c r="AN68" s="186"/>
      <c r="AO68" s="186"/>
      <c r="AP68" s="186"/>
      <c r="AQ68" s="186"/>
      <c r="AR68" s="186" t="n">
        <v>3</v>
      </c>
      <c r="AS68" s="186"/>
      <c r="AT68" s="150"/>
      <c r="AU68" s="150"/>
      <c r="AV68" s="150"/>
      <c r="AW68" s="150"/>
      <c r="AX68" s="150"/>
      <c r="AY68" s="150"/>
      <c r="AZ68" s="151"/>
      <c r="BA68" s="151"/>
    </row>
    <row r="69" s="201" customFormat="true" ht="30.75" hidden="false" customHeight="true" outlineLevel="0" collapsed="false">
      <c r="A69" s="198" t="s">
        <v>143</v>
      </c>
      <c r="B69" s="198"/>
      <c r="C69" s="198"/>
      <c r="D69" s="198" t="s">
        <v>144</v>
      </c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5"/>
      <c r="S69" s="196"/>
      <c r="T69" s="200"/>
      <c r="U69" s="188" t="n">
        <v>3</v>
      </c>
      <c r="V69" s="188"/>
      <c r="W69" s="181"/>
      <c r="X69" s="182" t="n">
        <v>3</v>
      </c>
      <c r="Y69" s="182"/>
      <c r="Z69" s="184" t="n">
        <f aca="false">X69*30</f>
        <v>90</v>
      </c>
      <c r="AA69" s="184"/>
      <c r="AB69" s="184" t="n">
        <v>30</v>
      </c>
      <c r="AC69" s="184"/>
      <c r="AD69" s="186" t="n">
        <v>16</v>
      </c>
      <c r="AE69" s="186"/>
      <c r="AF69" s="184"/>
      <c r="AG69" s="184"/>
      <c r="AH69" s="184" t="n">
        <v>14</v>
      </c>
      <c r="AI69" s="184"/>
      <c r="AJ69" s="191" t="n">
        <f aca="false">Z69-AB69</f>
        <v>60</v>
      </c>
      <c r="AK69" s="191"/>
      <c r="AL69" s="182"/>
      <c r="AM69" s="182"/>
      <c r="AN69" s="182"/>
      <c r="AO69" s="182"/>
      <c r="AP69" s="182"/>
      <c r="AQ69" s="182"/>
      <c r="AR69" s="182" t="n">
        <v>3</v>
      </c>
      <c r="AS69" s="182"/>
      <c r="AT69" s="182"/>
      <c r="AU69" s="182"/>
      <c r="AV69" s="182"/>
      <c r="AW69" s="182"/>
      <c r="AX69" s="182"/>
      <c r="AY69" s="182"/>
      <c r="AZ69" s="182"/>
      <c r="BA69" s="182"/>
    </row>
    <row r="70" customFormat="false" ht="51.8" hidden="false" customHeight="true" outlineLevel="0" collapsed="false">
      <c r="A70" s="152" t="s">
        <v>145</v>
      </c>
      <c r="B70" s="152"/>
      <c r="C70" s="152"/>
      <c r="D70" s="187" t="s">
        <v>146</v>
      </c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92"/>
      <c r="S70" s="192"/>
      <c r="T70" s="188" t="n">
        <v>5</v>
      </c>
      <c r="U70" s="188"/>
      <c r="V70" s="202"/>
      <c r="W70" s="203"/>
      <c r="X70" s="182" t="n">
        <v>3</v>
      </c>
      <c r="Y70" s="182" t="n">
        <f aca="false">SUM(X70:X70)</f>
        <v>3</v>
      </c>
      <c r="Z70" s="204" t="n">
        <f aca="false">X70*30</f>
        <v>90</v>
      </c>
      <c r="AA70" s="204"/>
      <c r="AB70" s="204"/>
      <c r="AC70" s="204"/>
      <c r="AD70" s="186"/>
      <c r="AE70" s="186"/>
      <c r="AF70" s="204"/>
      <c r="AG70" s="204"/>
      <c r="AH70" s="184"/>
      <c r="AI70" s="184"/>
      <c r="AJ70" s="191" t="n">
        <f aca="false">Z70-AB70</f>
        <v>90</v>
      </c>
      <c r="AK70" s="191"/>
      <c r="AL70" s="192"/>
      <c r="AM70" s="192"/>
      <c r="AN70" s="204"/>
      <c r="AO70" s="204"/>
      <c r="AP70" s="204"/>
      <c r="AQ70" s="204"/>
      <c r="AR70" s="204"/>
      <c r="AS70" s="204"/>
      <c r="AT70" s="168" t="n">
        <v>3</v>
      </c>
      <c r="AU70" s="168"/>
      <c r="AV70" s="168"/>
      <c r="AW70" s="168"/>
      <c r="AX70" s="168"/>
      <c r="AY70" s="168"/>
      <c r="AZ70" s="169"/>
      <c r="BA70" s="169"/>
    </row>
    <row r="71" customFormat="false" ht="30.75" hidden="false" customHeight="true" outlineLevel="0" collapsed="false">
      <c r="A71" s="152" t="s">
        <v>147</v>
      </c>
      <c r="B71" s="152"/>
      <c r="C71" s="152"/>
      <c r="D71" s="198" t="s">
        <v>148</v>
      </c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2" t="n">
        <v>5</v>
      </c>
      <c r="S71" s="192"/>
      <c r="T71" s="188"/>
      <c r="U71" s="188"/>
      <c r="V71" s="202"/>
      <c r="W71" s="203"/>
      <c r="X71" s="182" t="n">
        <v>6</v>
      </c>
      <c r="Y71" s="182" t="n">
        <f aca="false">SUM(X71:X71)</f>
        <v>6</v>
      </c>
      <c r="Z71" s="204" t="n">
        <f aca="false">X71*30</f>
        <v>180</v>
      </c>
      <c r="AA71" s="204"/>
      <c r="AB71" s="204" t="n">
        <v>60</v>
      </c>
      <c r="AC71" s="204"/>
      <c r="AD71" s="186" t="n">
        <v>30</v>
      </c>
      <c r="AE71" s="186"/>
      <c r="AF71" s="204"/>
      <c r="AG71" s="204"/>
      <c r="AH71" s="184" t="n">
        <v>30</v>
      </c>
      <c r="AI71" s="184"/>
      <c r="AJ71" s="191" t="n">
        <f aca="false">Z71-AB71</f>
        <v>120</v>
      </c>
      <c r="AK71" s="191"/>
      <c r="AL71" s="192"/>
      <c r="AM71" s="192"/>
      <c r="AN71" s="204"/>
      <c r="AO71" s="204"/>
      <c r="AP71" s="204"/>
      <c r="AQ71" s="204"/>
      <c r="AR71" s="204"/>
      <c r="AS71" s="204"/>
      <c r="AT71" s="168" t="n">
        <v>6</v>
      </c>
      <c r="AU71" s="168"/>
      <c r="AV71" s="168"/>
      <c r="AW71" s="168"/>
      <c r="AX71" s="168"/>
      <c r="AY71" s="168"/>
      <c r="AZ71" s="169"/>
      <c r="BA71" s="169"/>
    </row>
    <row r="72" customFormat="false" ht="30.75" hidden="false" customHeight="true" outlineLevel="0" collapsed="false">
      <c r="A72" s="152" t="s">
        <v>149</v>
      </c>
      <c r="B72" s="152"/>
      <c r="C72" s="152"/>
      <c r="D72" s="198" t="s">
        <v>150</v>
      </c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2"/>
      <c r="S72" s="192"/>
      <c r="T72" s="188" t="n">
        <v>6</v>
      </c>
      <c r="U72" s="188"/>
      <c r="V72" s="202"/>
      <c r="W72" s="203"/>
      <c r="X72" s="182" t="n">
        <v>3</v>
      </c>
      <c r="Y72" s="182" t="n">
        <f aca="false">SUM(X72:X72)</f>
        <v>3</v>
      </c>
      <c r="Z72" s="204" t="n">
        <f aca="false">X72*30</f>
        <v>90</v>
      </c>
      <c r="AA72" s="204"/>
      <c r="AB72" s="204"/>
      <c r="AC72" s="204"/>
      <c r="AD72" s="186"/>
      <c r="AE72" s="186"/>
      <c r="AF72" s="204"/>
      <c r="AG72" s="204"/>
      <c r="AH72" s="184"/>
      <c r="AI72" s="184"/>
      <c r="AJ72" s="191" t="n">
        <f aca="false">Z72-AB72</f>
        <v>90</v>
      </c>
      <c r="AK72" s="191"/>
      <c r="AL72" s="192"/>
      <c r="AM72" s="192"/>
      <c r="AN72" s="204"/>
      <c r="AO72" s="204"/>
      <c r="AP72" s="204"/>
      <c r="AQ72" s="204"/>
      <c r="AR72" s="204"/>
      <c r="AS72" s="204"/>
      <c r="AT72" s="168"/>
      <c r="AU72" s="168"/>
      <c r="AV72" s="168" t="n">
        <v>3</v>
      </c>
      <c r="AW72" s="168"/>
      <c r="AX72" s="168"/>
      <c r="AY72" s="168"/>
      <c r="AZ72" s="169"/>
      <c r="BA72" s="169"/>
    </row>
    <row r="73" customFormat="false" ht="30.75" hidden="false" customHeight="true" outlineLevel="0" collapsed="false">
      <c r="A73" s="152" t="s">
        <v>151</v>
      </c>
      <c r="B73" s="152"/>
      <c r="C73" s="152"/>
      <c r="D73" s="198" t="s">
        <v>152</v>
      </c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205" t="n">
        <v>7</v>
      </c>
      <c r="S73" s="189"/>
      <c r="T73" s="188"/>
      <c r="U73" s="188"/>
      <c r="V73" s="202"/>
      <c r="W73" s="203"/>
      <c r="X73" s="182" t="n">
        <v>3</v>
      </c>
      <c r="Y73" s="182" t="n">
        <f aca="false">SUM(X73:X73)</f>
        <v>3</v>
      </c>
      <c r="Z73" s="204" t="n">
        <f aca="false">X73*30</f>
        <v>90</v>
      </c>
      <c r="AA73" s="204"/>
      <c r="AB73" s="204" t="n">
        <v>30</v>
      </c>
      <c r="AC73" s="204"/>
      <c r="AD73" s="186" t="n">
        <v>16</v>
      </c>
      <c r="AE73" s="186"/>
      <c r="AF73" s="204"/>
      <c r="AG73" s="204"/>
      <c r="AH73" s="184" t="n">
        <v>14</v>
      </c>
      <c r="AI73" s="184"/>
      <c r="AJ73" s="191" t="n">
        <f aca="false">Z73-AB73</f>
        <v>60</v>
      </c>
      <c r="AK73" s="191"/>
      <c r="AL73" s="192"/>
      <c r="AM73" s="192"/>
      <c r="AN73" s="204"/>
      <c r="AO73" s="204"/>
      <c r="AP73" s="204"/>
      <c r="AQ73" s="204"/>
      <c r="AR73" s="204"/>
      <c r="AS73" s="204"/>
      <c r="AT73" s="168"/>
      <c r="AU73" s="168"/>
      <c r="AV73" s="168"/>
      <c r="AW73" s="168"/>
      <c r="AX73" s="168" t="n">
        <v>3</v>
      </c>
      <c r="AY73" s="168"/>
      <c r="AZ73" s="169"/>
      <c r="BA73" s="169"/>
    </row>
    <row r="74" customFormat="false" ht="30.75" hidden="false" customHeight="true" outlineLevel="0" collapsed="false">
      <c r="A74" s="152" t="s">
        <v>153</v>
      </c>
      <c r="B74" s="152"/>
      <c r="C74" s="152"/>
      <c r="D74" s="198" t="s">
        <v>154</v>
      </c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2" t="n">
        <v>7</v>
      </c>
      <c r="S74" s="192"/>
      <c r="T74" s="188"/>
      <c r="U74" s="188"/>
      <c r="V74" s="189"/>
      <c r="W74" s="190"/>
      <c r="X74" s="182" t="n">
        <v>3</v>
      </c>
      <c r="Y74" s="182" t="n">
        <f aca="false">SUM(X74:X74)</f>
        <v>3</v>
      </c>
      <c r="Z74" s="204" t="n">
        <f aca="false">X74*30</f>
        <v>90</v>
      </c>
      <c r="AA74" s="204"/>
      <c r="AB74" s="204" t="n">
        <v>30</v>
      </c>
      <c r="AC74" s="204"/>
      <c r="AD74" s="186" t="n">
        <v>16</v>
      </c>
      <c r="AE74" s="186"/>
      <c r="AF74" s="204"/>
      <c r="AG74" s="204"/>
      <c r="AH74" s="184" t="n">
        <v>14</v>
      </c>
      <c r="AI74" s="184"/>
      <c r="AJ74" s="191" t="n">
        <f aca="false">Z74-AB74</f>
        <v>60</v>
      </c>
      <c r="AK74" s="191"/>
      <c r="AL74" s="192"/>
      <c r="AM74" s="192"/>
      <c r="AN74" s="184"/>
      <c r="AO74" s="184"/>
      <c r="AP74" s="184"/>
      <c r="AQ74" s="184"/>
      <c r="AR74" s="184"/>
      <c r="AS74" s="184"/>
      <c r="AT74" s="168"/>
      <c r="AU74" s="168"/>
      <c r="AV74" s="168"/>
      <c r="AW74" s="168"/>
      <c r="AX74" s="168" t="n">
        <v>3</v>
      </c>
      <c r="AY74" s="168"/>
      <c r="AZ74" s="169"/>
      <c r="BA74" s="169"/>
    </row>
    <row r="75" customFormat="false" ht="30.75" hidden="false" customHeight="true" outlineLevel="0" collapsed="false">
      <c r="A75" s="152" t="s">
        <v>155</v>
      </c>
      <c r="B75" s="152"/>
      <c r="C75" s="152"/>
      <c r="D75" s="198" t="s">
        <v>156</v>
      </c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2" t="n">
        <v>8</v>
      </c>
      <c r="S75" s="192"/>
      <c r="T75" s="188"/>
      <c r="U75" s="188"/>
      <c r="V75" s="189"/>
      <c r="W75" s="190"/>
      <c r="X75" s="182" t="n">
        <v>3</v>
      </c>
      <c r="Y75" s="182" t="n">
        <f aca="false">SUM(X75:X75)</f>
        <v>3</v>
      </c>
      <c r="Z75" s="204" t="n">
        <f aca="false">X75*30</f>
        <v>90</v>
      </c>
      <c r="AA75" s="204"/>
      <c r="AB75" s="204" t="n">
        <v>30</v>
      </c>
      <c r="AC75" s="204"/>
      <c r="AD75" s="186" t="n">
        <v>16</v>
      </c>
      <c r="AE75" s="186"/>
      <c r="AF75" s="204"/>
      <c r="AG75" s="204"/>
      <c r="AH75" s="184" t="n">
        <v>14</v>
      </c>
      <c r="AI75" s="184"/>
      <c r="AJ75" s="191" t="n">
        <f aca="false">Z75-AB75</f>
        <v>60</v>
      </c>
      <c r="AK75" s="191"/>
      <c r="AL75" s="192"/>
      <c r="AM75" s="192"/>
      <c r="AN75" s="184"/>
      <c r="AO75" s="184"/>
      <c r="AP75" s="184"/>
      <c r="AQ75" s="184"/>
      <c r="AR75" s="184"/>
      <c r="AS75" s="184"/>
      <c r="AT75" s="168"/>
      <c r="AU75" s="168"/>
      <c r="AV75" s="168"/>
      <c r="AW75" s="168"/>
      <c r="AX75" s="168"/>
      <c r="AY75" s="168"/>
      <c r="AZ75" s="169" t="n">
        <v>3</v>
      </c>
      <c r="BA75" s="169"/>
    </row>
    <row r="76" customFormat="false" ht="30.75" hidden="false" customHeight="true" outlineLevel="0" collapsed="false">
      <c r="A76" s="152" t="s">
        <v>157</v>
      </c>
      <c r="B76" s="152"/>
      <c r="C76" s="152"/>
      <c r="D76" s="198" t="s">
        <v>158</v>
      </c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2" t="n">
        <v>8</v>
      </c>
      <c r="S76" s="192"/>
      <c r="T76" s="188"/>
      <c r="U76" s="188"/>
      <c r="V76" s="189"/>
      <c r="W76" s="190"/>
      <c r="X76" s="182" t="n">
        <v>6</v>
      </c>
      <c r="Y76" s="182" t="n">
        <f aca="false">SUM(X76:X76)</f>
        <v>6</v>
      </c>
      <c r="Z76" s="204" t="n">
        <f aca="false">X76*30</f>
        <v>180</v>
      </c>
      <c r="AA76" s="204"/>
      <c r="AB76" s="204" t="n">
        <v>60</v>
      </c>
      <c r="AC76" s="204"/>
      <c r="AD76" s="186" t="n">
        <v>30</v>
      </c>
      <c r="AE76" s="186"/>
      <c r="AF76" s="204"/>
      <c r="AG76" s="204"/>
      <c r="AH76" s="184" t="n">
        <v>30</v>
      </c>
      <c r="AI76" s="184"/>
      <c r="AJ76" s="191" t="n">
        <f aca="false">Z76-AB76</f>
        <v>120</v>
      </c>
      <c r="AK76" s="191"/>
      <c r="AL76" s="192"/>
      <c r="AM76" s="192"/>
      <c r="AN76" s="184"/>
      <c r="AO76" s="184"/>
      <c r="AP76" s="184"/>
      <c r="AQ76" s="184"/>
      <c r="AR76" s="184"/>
      <c r="AS76" s="184"/>
      <c r="AT76" s="168"/>
      <c r="AU76" s="168"/>
      <c r="AV76" s="168"/>
      <c r="AW76" s="168"/>
      <c r="AX76" s="168"/>
      <c r="AY76" s="168"/>
      <c r="AZ76" s="169" t="n">
        <v>6</v>
      </c>
      <c r="BA76" s="169"/>
    </row>
    <row r="77" customFormat="false" ht="30.75" hidden="false" customHeight="true" outlineLevel="0" collapsed="false">
      <c r="A77" s="206"/>
      <c r="B77" s="206"/>
      <c r="C77" s="206"/>
      <c r="D77" s="207" t="s">
        <v>68</v>
      </c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8"/>
      <c r="S77" s="208"/>
      <c r="T77" s="209"/>
      <c r="U77" s="209"/>
      <c r="V77" s="210"/>
      <c r="W77" s="211"/>
      <c r="X77" s="208"/>
      <c r="Y77" s="208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3"/>
      <c r="AK77" s="213"/>
      <c r="AL77" s="208"/>
      <c r="AM77" s="208"/>
      <c r="AN77" s="212"/>
      <c r="AO77" s="212"/>
      <c r="AP77" s="212"/>
      <c r="AQ77" s="212"/>
      <c r="AR77" s="212"/>
      <c r="AS77" s="212"/>
      <c r="AT77" s="214"/>
      <c r="AU77" s="214"/>
      <c r="AV77" s="214"/>
      <c r="AW77" s="214"/>
      <c r="AX77" s="214"/>
      <c r="AY77" s="214"/>
      <c r="AZ77" s="215"/>
      <c r="BA77" s="215"/>
    </row>
    <row r="78" customFormat="false" ht="30.75" hidden="false" customHeight="true" outlineLevel="0" collapsed="false">
      <c r="A78" s="216" t="s">
        <v>159</v>
      </c>
      <c r="B78" s="216"/>
      <c r="C78" s="216"/>
      <c r="D78" s="194" t="s">
        <v>160</v>
      </c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82"/>
      <c r="S78" s="182"/>
      <c r="T78" s="217"/>
      <c r="U78" s="218" t="n">
        <v>4</v>
      </c>
      <c r="V78" s="180"/>
      <c r="W78" s="181"/>
      <c r="X78" s="182" t="n">
        <v>6</v>
      </c>
      <c r="Y78" s="182" t="n">
        <f aca="false">SUM(X78:X78)</f>
        <v>6</v>
      </c>
      <c r="Z78" s="204" t="n">
        <f aca="false">X78*30</f>
        <v>180</v>
      </c>
      <c r="AA78" s="204"/>
      <c r="AB78" s="186"/>
      <c r="AC78" s="186"/>
      <c r="AD78" s="186"/>
      <c r="AE78" s="186"/>
      <c r="AF78" s="186"/>
      <c r="AG78" s="186"/>
      <c r="AH78" s="186"/>
      <c r="AI78" s="186"/>
      <c r="AJ78" s="191" t="n">
        <f aca="false">Z78-AB78</f>
        <v>180</v>
      </c>
      <c r="AK78" s="191"/>
      <c r="AL78" s="182"/>
      <c r="AM78" s="182"/>
      <c r="AN78" s="186"/>
      <c r="AO78" s="186"/>
      <c r="AP78" s="186"/>
      <c r="AQ78" s="186"/>
      <c r="AR78" s="186" t="n">
        <v>6</v>
      </c>
      <c r="AS78" s="186"/>
      <c r="AT78" s="150"/>
      <c r="AU78" s="150"/>
      <c r="AV78" s="150"/>
      <c r="AW78" s="150"/>
      <c r="AX78" s="150"/>
      <c r="AY78" s="150"/>
      <c r="AZ78" s="151"/>
      <c r="BA78" s="151"/>
    </row>
    <row r="79" customFormat="false" ht="30.75" hidden="false" customHeight="true" outlineLevel="0" collapsed="false">
      <c r="A79" s="152" t="s">
        <v>161</v>
      </c>
      <c r="B79" s="152"/>
      <c r="C79" s="152"/>
      <c r="D79" s="187" t="s">
        <v>162</v>
      </c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92"/>
      <c r="S79" s="192"/>
      <c r="T79" s="219"/>
      <c r="U79" s="202" t="n">
        <v>6</v>
      </c>
      <c r="V79" s="220"/>
      <c r="W79" s="203"/>
      <c r="X79" s="182" t="n">
        <f aca="false">AL79+AN79+AP79+AR79+AT79+AV79+AX79+AZ79</f>
        <v>9</v>
      </c>
      <c r="Y79" s="182" t="n">
        <f aca="false">SUM(X79:X79)</f>
        <v>9</v>
      </c>
      <c r="Z79" s="204" t="n">
        <f aca="false">X79*30</f>
        <v>270</v>
      </c>
      <c r="AA79" s="204"/>
      <c r="AB79" s="204"/>
      <c r="AC79" s="204"/>
      <c r="AD79" s="204"/>
      <c r="AE79" s="204"/>
      <c r="AF79" s="186"/>
      <c r="AG79" s="186"/>
      <c r="AH79" s="204"/>
      <c r="AI79" s="204"/>
      <c r="AJ79" s="191" t="n">
        <f aca="false">Z79-AB79</f>
        <v>270</v>
      </c>
      <c r="AK79" s="191"/>
      <c r="AL79" s="192"/>
      <c r="AM79" s="192"/>
      <c r="AN79" s="204"/>
      <c r="AO79" s="204"/>
      <c r="AP79" s="204"/>
      <c r="AQ79" s="204"/>
      <c r="AR79" s="204"/>
      <c r="AS79" s="204"/>
      <c r="AT79" s="168"/>
      <c r="AU79" s="168"/>
      <c r="AV79" s="168" t="n">
        <v>9</v>
      </c>
      <c r="AW79" s="168"/>
      <c r="AX79" s="168"/>
      <c r="AY79" s="168"/>
      <c r="AZ79" s="169"/>
      <c r="BA79" s="169"/>
    </row>
    <row r="80" customFormat="false" ht="30.75" hidden="false" customHeight="true" outlineLevel="0" collapsed="false">
      <c r="A80" s="152" t="s">
        <v>163</v>
      </c>
      <c r="B80" s="152"/>
      <c r="C80" s="152"/>
      <c r="D80" s="221" t="s">
        <v>164</v>
      </c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192"/>
      <c r="S80" s="192"/>
      <c r="T80" s="222"/>
      <c r="U80" s="199" t="n">
        <v>7</v>
      </c>
      <c r="V80" s="196"/>
      <c r="W80" s="181"/>
      <c r="X80" s="182" t="n">
        <v>9</v>
      </c>
      <c r="Y80" s="182" t="n">
        <f aca="false">SUM(X80:X80)</f>
        <v>9</v>
      </c>
      <c r="Z80" s="204" t="n">
        <f aca="false">X80*30</f>
        <v>270</v>
      </c>
      <c r="AA80" s="204"/>
      <c r="AB80" s="204"/>
      <c r="AC80" s="204"/>
      <c r="AD80" s="204"/>
      <c r="AE80" s="204"/>
      <c r="AF80" s="186"/>
      <c r="AG80" s="186"/>
      <c r="AH80" s="204"/>
      <c r="AI80" s="204"/>
      <c r="AJ80" s="191" t="n">
        <f aca="false">Z80-AB80</f>
        <v>270</v>
      </c>
      <c r="AK80" s="191"/>
      <c r="AL80" s="192"/>
      <c r="AM80" s="192"/>
      <c r="AN80" s="204"/>
      <c r="AO80" s="204"/>
      <c r="AP80" s="204"/>
      <c r="AQ80" s="204"/>
      <c r="AR80" s="204"/>
      <c r="AS80" s="204"/>
      <c r="AT80" s="168"/>
      <c r="AU80" s="168"/>
      <c r="AV80" s="168"/>
      <c r="AW80" s="168"/>
      <c r="AX80" s="168" t="n">
        <v>9</v>
      </c>
      <c r="AY80" s="168"/>
      <c r="AZ80" s="169"/>
      <c r="BA80" s="169"/>
    </row>
    <row r="81" customFormat="false" ht="30.75" hidden="false" customHeight="true" outlineLevel="0" collapsed="false">
      <c r="A81" s="152" t="s">
        <v>165</v>
      </c>
      <c r="B81" s="152"/>
      <c r="C81" s="152"/>
      <c r="D81" s="221" t="s">
        <v>166</v>
      </c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192"/>
      <c r="S81" s="192"/>
      <c r="T81" s="222"/>
      <c r="U81" s="199"/>
      <c r="V81" s="196"/>
      <c r="W81" s="181"/>
      <c r="X81" s="182" t="n">
        <v>6</v>
      </c>
      <c r="Y81" s="182" t="n">
        <f aca="false">SUM(X81:X81)</f>
        <v>6</v>
      </c>
      <c r="Z81" s="204" t="n">
        <f aca="false">X81*30</f>
        <v>180</v>
      </c>
      <c r="AA81" s="204"/>
      <c r="AB81" s="204"/>
      <c r="AC81" s="204"/>
      <c r="AD81" s="204"/>
      <c r="AE81" s="204"/>
      <c r="AF81" s="186"/>
      <c r="AG81" s="186"/>
      <c r="AH81" s="204"/>
      <c r="AI81" s="204"/>
      <c r="AJ81" s="191" t="n">
        <f aca="false">Z81-AB81</f>
        <v>180</v>
      </c>
      <c r="AK81" s="191"/>
      <c r="AL81" s="192"/>
      <c r="AM81" s="192"/>
      <c r="AN81" s="204"/>
      <c r="AO81" s="204"/>
      <c r="AP81" s="204"/>
      <c r="AQ81" s="204"/>
      <c r="AR81" s="204"/>
      <c r="AS81" s="204"/>
      <c r="AT81" s="168"/>
      <c r="AU81" s="168"/>
      <c r="AV81" s="168"/>
      <c r="AW81" s="168"/>
      <c r="AX81" s="168"/>
      <c r="AY81" s="168"/>
      <c r="AZ81" s="169" t="n">
        <v>6</v>
      </c>
      <c r="BA81" s="169"/>
    </row>
    <row r="82" customFormat="false" ht="30.75" hidden="false" customHeight="true" outlineLevel="0" collapsed="false">
      <c r="A82" s="223" t="s">
        <v>72</v>
      </c>
      <c r="B82" s="223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172" t="n">
        <f aca="false">COUNT(R59:S80)</f>
        <v>10</v>
      </c>
      <c r="S82" s="172"/>
      <c r="T82" s="173" t="n">
        <f aca="false">COUNT(T59:V80)</f>
        <v>8</v>
      </c>
      <c r="U82" s="173"/>
      <c r="V82" s="173"/>
      <c r="W82" s="174" t="n">
        <f aca="false">COUNT(W63:W80)</f>
        <v>0</v>
      </c>
      <c r="X82" s="172" t="n">
        <f aca="false">X59+X60+X61+X62+X63+X64+X65+X66+X67+X68+X70+X69+X71+X72+X73+X74+X75+X76+X78+X79+X80+X81</f>
        <v>167</v>
      </c>
      <c r="Y82" s="172" t="n">
        <f aca="false">SUM(X82:X82)</f>
        <v>167</v>
      </c>
      <c r="Z82" s="172" t="n">
        <f aca="false">Z59+Z60+Z61+Z62+Z63+Z64+Z65+Z66+Z67+Z68+Z70+Z69+Z71+Z72+Z73+Z74+Z75+Z76+Z78+Z79+Z80+Z81</f>
        <v>5010</v>
      </c>
      <c r="AA82" s="172" t="n">
        <f aca="false">SUM(Z82:Z82)</f>
        <v>5010</v>
      </c>
      <c r="AB82" s="172" t="n">
        <f aca="false">AB59+AB60+AB61+AB62+AB63+AB64+AB65+AB66+AB67+AB68+AB70+AB69+AB71+AB72+AB73+AB74+AB75+AB76+AB78+AB79+AB80+AB81</f>
        <v>1340</v>
      </c>
      <c r="AC82" s="172" t="n">
        <f aca="false">SUM(AB82:AB82)</f>
        <v>1340</v>
      </c>
      <c r="AD82" s="172" t="n">
        <f aca="false">AD59+AD60+AD61+AD62+AD63+AD64+AD65+AD66+AD67+AD68+AD70+AD69+AD71+AD72+AD73+AD74+AD75+AD76+AD78+AD79+AD80+AD81</f>
        <v>666</v>
      </c>
      <c r="AE82" s="172" t="n">
        <f aca="false">SUM(AD82:AD82)</f>
        <v>666</v>
      </c>
      <c r="AF82" s="172" t="n">
        <f aca="false">AF59+AF60+AF61+AF62+AF63+AF64+AF65+AF66+AF67+AF68+AF70+AF69+AF71+AF72+AF73+AF74+AF75+AF76+AF78+AF79+AF80+AF81</f>
        <v>0</v>
      </c>
      <c r="AG82" s="172" t="n">
        <f aca="false">SUM(AF82:AF82)</f>
        <v>0</v>
      </c>
      <c r="AH82" s="172" t="n">
        <f aca="false">AH59+AH60+AH61+AH62+AH63+AH64+AH65+AH66+AH67+AH68+AH70+AH69+AH71+AH72+AH73+AH74+AH75+AH76+AH78+AH79+AH80+AH81</f>
        <v>746</v>
      </c>
      <c r="AI82" s="172" t="n">
        <f aca="false">SUM(AH82:AH82)</f>
        <v>746</v>
      </c>
      <c r="AJ82" s="172" t="n">
        <f aca="false">AJ59+AJ60+AJ61+AJ62+AJ63+AJ64+AJ65+AJ66+AJ67+AJ68+AJ70+AJ69+AJ71+AJ72+AJ73+AJ74+AJ75+AJ76+AJ78+AJ79+AJ80+AJ81</f>
        <v>3670</v>
      </c>
      <c r="AK82" s="172" t="n">
        <f aca="false">SUM(AJ82:AJ82)</f>
        <v>3670</v>
      </c>
      <c r="AL82" s="172" t="n">
        <f aca="false">AL59+AL60+AL61+AL62+AL63+AL64+AL65+AL66+AL67+AL68+AL70+AL69+AL71+AL72+AL73+AL74+AL75+AL76+AL78+AL79+AL80+AL81</f>
        <v>27</v>
      </c>
      <c r="AM82" s="172" t="n">
        <f aca="false">SUM(AL82:AL82)</f>
        <v>27</v>
      </c>
      <c r="AN82" s="172" t="n">
        <f aca="false">AN59+AN60+AN61+AN62+AN63+AN64+AN65+AN66+AN67+AN68+AN70+AN69+AN71+AN72+AN73+AN74+AN75+AN76+AN78+AN79+AN80+AN81</f>
        <v>23</v>
      </c>
      <c r="AO82" s="172" t="n">
        <f aca="false">SUM(AN82:AN82)</f>
        <v>23</v>
      </c>
      <c r="AP82" s="172" t="n">
        <f aca="false">AP59+AP60+AP61+AP62+AP63+AP64+AP65+AP66+AP67+AP68+AP70+AP69+AP71+AP72+AP73+AP74+AP75+AP76+AP78+AP79+AP80+AP81</f>
        <v>22</v>
      </c>
      <c r="AQ82" s="172" t="n">
        <f aca="false">SUM(AP82:AP82)</f>
        <v>22</v>
      </c>
      <c r="AR82" s="172" t="n">
        <f aca="false">AR59+AR60+AR61+AR62+AR63+AR64+AR65+AR66+AR67+AR68+AR70+AR69+AR71+AR72+AR73+AR74+AR75+AR76+AR78+AR79+AR80+AR81</f>
        <v>25</v>
      </c>
      <c r="AS82" s="172" t="n">
        <f aca="false">SUM(AR82:AR82)</f>
        <v>25</v>
      </c>
      <c r="AT82" s="172" t="n">
        <f aca="false">AT59+AT60+AT61+AT62+AT63+AT64+AT65+AT66+AT67+AT68+AT70+AT69+AT71+AT72+AT73+AT74+AT75+AT76+AT78+AT79+AT80+AT81</f>
        <v>20</v>
      </c>
      <c r="AU82" s="172" t="n">
        <f aca="false">SUM(AT82:AT82)</f>
        <v>20</v>
      </c>
      <c r="AV82" s="172" t="n">
        <f aca="false">AV59+AV60+AV61+AV62+AV63+AV64+AV65+AV66+AV67+AV68+AV70+AV69+AV71+AV72+AV73+AV74+AV75+AV76+AV78+AV79+AV80+AV81</f>
        <v>20</v>
      </c>
      <c r="AW82" s="172" t="n">
        <f aca="false">SUM(AV82:AV82)</f>
        <v>20</v>
      </c>
      <c r="AX82" s="172" t="n">
        <f aca="false">AX59+AX60+AX61+AX62+AX63+AX64+AX65+AX66+AX67+AX68+AX70+AX69+AX71+AX72+AX73+AX74+AX75+AX76+AX78+AX79+AX80+AX81</f>
        <v>15</v>
      </c>
      <c r="AY82" s="172" t="n">
        <f aca="false">SUM(AX82:AX82)</f>
        <v>15</v>
      </c>
      <c r="AZ82" s="172" t="n">
        <f aca="false">AZ59+AZ60+AZ61+AZ62+AZ63+AZ64+AZ65+AZ66+AZ67+AZ68+AZ70+AZ69+AZ71+AZ72+AZ73+AZ74+AZ75+AZ76+AZ78+AZ79+AZ80+AZ81</f>
        <v>15</v>
      </c>
      <c r="BA82" s="172" t="n">
        <f aca="false">SUM(AZ82:AZ82)</f>
        <v>15</v>
      </c>
    </row>
    <row r="83" customFormat="false" ht="30.75" hidden="false" customHeight="true" outlineLevel="0" collapsed="false">
      <c r="A83" s="224" t="s">
        <v>167</v>
      </c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5" t="n">
        <f aca="false">R82+R57</f>
        <v>13</v>
      </c>
      <c r="S83" s="225"/>
      <c r="T83" s="226" t="n">
        <f aca="false">T82+T57</f>
        <v>9</v>
      </c>
      <c r="U83" s="226"/>
      <c r="V83" s="226"/>
      <c r="W83" s="227" t="n">
        <f aca="false">W82+W57</f>
        <v>0</v>
      </c>
      <c r="X83" s="225" t="n">
        <f aca="false">X82+X57</f>
        <v>180</v>
      </c>
      <c r="Y83" s="225"/>
      <c r="Z83" s="226" t="n">
        <f aca="false">Z82+Z57</f>
        <v>5400</v>
      </c>
      <c r="AA83" s="226"/>
      <c r="AB83" s="226" t="n">
        <f aca="false">AB82+AB57</f>
        <v>1496</v>
      </c>
      <c r="AC83" s="226"/>
      <c r="AD83" s="226" t="n">
        <f aca="false">AD82+AD57</f>
        <v>744</v>
      </c>
      <c r="AE83" s="226"/>
      <c r="AF83" s="226" t="n">
        <f aca="false">AF82+AF57</f>
        <v>24</v>
      </c>
      <c r="AG83" s="226"/>
      <c r="AH83" s="226" t="n">
        <f aca="false">AH82+AH57</f>
        <v>800</v>
      </c>
      <c r="AI83" s="226"/>
      <c r="AJ83" s="228" t="n">
        <f aca="false">AJ82+AJ57</f>
        <v>3904</v>
      </c>
      <c r="AK83" s="228"/>
      <c r="AL83" s="225" t="n">
        <f aca="false">AL82+AL57</f>
        <v>30</v>
      </c>
      <c r="AM83" s="225"/>
      <c r="AN83" s="226" t="n">
        <f aca="false">AN82+AN57</f>
        <v>30</v>
      </c>
      <c r="AO83" s="226"/>
      <c r="AP83" s="226" t="n">
        <f aca="false">AP82+AP57</f>
        <v>25</v>
      </c>
      <c r="AQ83" s="226"/>
      <c r="AR83" s="226" t="n">
        <f aca="false">AR82+AR57</f>
        <v>25</v>
      </c>
      <c r="AS83" s="226"/>
      <c r="AT83" s="226" t="n">
        <f aca="false">AT82+AT57</f>
        <v>20</v>
      </c>
      <c r="AU83" s="226"/>
      <c r="AV83" s="226" t="n">
        <f aca="false">AV82+AV57</f>
        <v>20</v>
      </c>
      <c r="AW83" s="226"/>
      <c r="AX83" s="226" t="n">
        <f aca="false">AX82+AX57</f>
        <v>15</v>
      </c>
      <c r="AY83" s="226"/>
      <c r="AZ83" s="228" t="n">
        <f aca="false">AZ82+AZ57</f>
        <v>15</v>
      </c>
      <c r="BA83" s="228"/>
    </row>
    <row r="84" customFormat="false" ht="30.75" hidden="false" customHeight="true" outlineLevel="0" collapsed="false">
      <c r="A84" s="139" t="s">
        <v>168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 t="n">
        <f aca="false">SUM(X59:X81)</f>
        <v>167</v>
      </c>
      <c r="Y84" s="139" t="n">
        <f aca="false">SUM(Y59:Y81)</f>
        <v>164</v>
      </c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</row>
    <row r="85" customFormat="false" ht="30.75" hidden="false" customHeight="true" outlineLevel="0" collapsed="false">
      <c r="A85" s="229" t="s">
        <v>169</v>
      </c>
      <c r="B85" s="229"/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 t="n">
        <f aca="false">SUM(X59:X82)</f>
        <v>334</v>
      </c>
      <c r="Y85" s="229" t="n">
        <f aca="false">SUM(Y59:Y82)</f>
        <v>331</v>
      </c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P85" s="229"/>
      <c r="AQ85" s="229"/>
      <c r="AR85" s="229"/>
      <c r="AS85" s="229"/>
      <c r="AT85" s="229"/>
      <c r="AU85" s="229"/>
      <c r="AV85" s="229"/>
      <c r="AW85" s="229"/>
      <c r="AX85" s="229"/>
      <c r="AY85" s="229"/>
      <c r="AZ85" s="229"/>
      <c r="BA85" s="229"/>
    </row>
    <row r="86" customFormat="false" ht="30.75" hidden="false" customHeight="true" outlineLevel="0" collapsed="false">
      <c r="A86" s="140" t="s">
        <v>170</v>
      </c>
      <c r="B86" s="140"/>
      <c r="C86" s="140"/>
      <c r="D86" s="230" t="s">
        <v>171</v>
      </c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1"/>
      <c r="S86" s="231"/>
      <c r="T86" s="232" t="n">
        <v>3</v>
      </c>
      <c r="U86" s="232"/>
      <c r="V86" s="233"/>
      <c r="W86" s="234"/>
      <c r="X86" s="235" t="n">
        <f aca="false">SUM(AL86:BA86)</f>
        <v>5</v>
      </c>
      <c r="Y86" s="235"/>
      <c r="Z86" s="168" t="n">
        <f aca="false">X86*30</f>
        <v>150</v>
      </c>
      <c r="AA86" s="168"/>
      <c r="AB86" s="168" t="n">
        <f aca="false">AD86+AF86+AH86</f>
        <v>60</v>
      </c>
      <c r="AC86" s="168"/>
      <c r="AD86" s="168" t="n">
        <f aca="false">X86*6</f>
        <v>30</v>
      </c>
      <c r="AE86" s="168"/>
      <c r="AF86" s="168"/>
      <c r="AG86" s="168"/>
      <c r="AH86" s="168" t="n">
        <f aca="false">X86*6</f>
        <v>30</v>
      </c>
      <c r="AI86" s="168"/>
      <c r="AJ86" s="169" t="n">
        <f aca="false">Z86-AB86</f>
        <v>90</v>
      </c>
      <c r="AK86" s="169"/>
      <c r="AL86" s="231"/>
      <c r="AM86" s="231"/>
      <c r="AN86" s="236"/>
      <c r="AO86" s="236"/>
      <c r="AP86" s="236" t="n">
        <v>5</v>
      </c>
      <c r="AQ86" s="236"/>
      <c r="AR86" s="236"/>
      <c r="AS86" s="236"/>
      <c r="AT86" s="236"/>
      <c r="AU86" s="236"/>
      <c r="AV86" s="236"/>
      <c r="AW86" s="236"/>
      <c r="AX86" s="236"/>
      <c r="AY86" s="236"/>
      <c r="AZ86" s="237"/>
      <c r="BA86" s="237"/>
    </row>
    <row r="87" customFormat="false" ht="30.75" hidden="false" customHeight="true" outlineLevel="0" collapsed="false">
      <c r="A87" s="152" t="s">
        <v>172</v>
      </c>
      <c r="B87" s="152"/>
      <c r="C87" s="152"/>
      <c r="D87" s="230" t="s">
        <v>173</v>
      </c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8"/>
      <c r="S87" s="238"/>
      <c r="T87" s="232"/>
      <c r="U87" s="232"/>
      <c r="V87" s="239" t="n">
        <v>4</v>
      </c>
      <c r="W87" s="240"/>
      <c r="X87" s="235" t="n">
        <f aca="false">SUM(AL87:BA87)</f>
        <v>5</v>
      </c>
      <c r="Y87" s="235"/>
      <c r="Z87" s="241" t="n">
        <f aca="false">X87*30</f>
        <v>150</v>
      </c>
      <c r="AA87" s="241"/>
      <c r="AB87" s="241" t="n">
        <f aca="false">AD87+AF87+AH87</f>
        <v>60</v>
      </c>
      <c r="AC87" s="241"/>
      <c r="AD87" s="241" t="n">
        <f aca="false">X87*6</f>
        <v>30</v>
      </c>
      <c r="AE87" s="241"/>
      <c r="AF87" s="241"/>
      <c r="AG87" s="241"/>
      <c r="AH87" s="241" t="n">
        <f aca="false">X87*6</f>
        <v>30</v>
      </c>
      <c r="AI87" s="241"/>
      <c r="AJ87" s="242" t="n">
        <f aca="false">Z87-AB87</f>
        <v>90</v>
      </c>
      <c r="AK87" s="242"/>
      <c r="AL87" s="238"/>
      <c r="AM87" s="238"/>
      <c r="AN87" s="241"/>
      <c r="AO87" s="241"/>
      <c r="AP87" s="241"/>
      <c r="AQ87" s="241"/>
      <c r="AR87" s="241" t="n">
        <v>5</v>
      </c>
      <c r="AS87" s="241"/>
      <c r="AT87" s="241"/>
      <c r="AU87" s="241"/>
      <c r="AV87" s="241"/>
      <c r="AW87" s="241"/>
      <c r="AX87" s="241"/>
      <c r="AY87" s="241"/>
      <c r="AZ87" s="242"/>
      <c r="BA87" s="242"/>
    </row>
    <row r="88" customFormat="false" ht="30.75" hidden="false" customHeight="true" outlineLevel="0" collapsed="false">
      <c r="A88" s="152" t="s">
        <v>174</v>
      </c>
      <c r="B88" s="152"/>
      <c r="C88" s="152"/>
      <c r="D88" s="230" t="s">
        <v>175</v>
      </c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8"/>
      <c r="S88" s="238"/>
      <c r="T88" s="243" t="n">
        <v>5</v>
      </c>
      <c r="U88" s="243"/>
      <c r="V88" s="239"/>
      <c r="W88" s="240"/>
      <c r="X88" s="235" t="n">
        <f aca="false">SUM(AL88:BA88)</f>
        <v>5</v>
      </c>
      <c r="Y88" s="235"/>
      <c r="Z88" s="241" t="n">
        <f aca="false">X88*30</f>
        <v>150</v>
      </c>
      <c r="AA88" s="241"/>
      <c r="AB88" s="241" t="n">
        <f aca="false">AD88+AF88+AH88</f>
        <v>60</v>
      </c>
      <c r="AC88" s="241"/>
      <c r="AD88" s="168" t="n">
        <f aca="false">X88*6</f>
        <v>30</v>
      </c>
      <c r="AE88" s="168"/>
      <c r="AF88" s="241"/>
      <c r="AG88" s="241"/>
      <c r="AH88" s="168" t="n">
        <f aca="false">X88*6</f>
        <v>30</v>
      </c>
      <c r="AI88" s="168"/>
      <c r="AJ88" s="242" t="n">
        <f aca="false">Z88-AB88</f>
        <v>90</v>
      </c>
      <c r="AK88" s="242"/>
      <c r="AL88" s="238"/>
      <c r="AM88" s="238"/>
      <c r="AN88" s="241"/>
      <c r="AO88" s="241"/>
      <c r="AP88" s="241"/>
      <c r="AQ88" s="241"/>
      <c r="AR88" s="241"/>
      <c r="AS88" s="241"/>
      <c r="AT88" s="241" t="n">
        <v>5</v>
      </c>
      <c r="AU88" s="241"/>
      <c r="AV88" s="241"/>
      <c r="AW88" s="241"/>
      <c r="AX88" s="241"/>
      <c r="AY88" s="241"/>
      <c r="AZ88" s="242"/>
      <c r="BA88" s="242"/>
    </row>
    <row r="89" customFormat="false" ht="30.75" hidden="false" customHeight="true" outlineLevel="0" collapsed="false">
      <c r="A89" s="152" t="s">
        <v>176</v>
      </c>
      <c r="B89" s="152"/>
      <c r="C89" s="152"/>
      <c r="D89" s="230" t="s">
        <v>177</v>
      </c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8"/>
      <c r="S89" s="238"/>
      <c r="T89" s="243"/>
      <c r="U89" s="243"/>
      <c r="V89" s="239" t="n">
        <v>5</v>
      </c>
      <c r="W89" s="240"/>
      <c r="X89" s="235" t="n">
        <f aca="false">SUM(AL89:BA89)</f>
        <v>5</v>
      </c>
      <c r="Y89" s="235"/>
      <c r="Z89" s="168" t="n">
        <f aca="false">X89*30</f>
        <v>150</v>
      </c>
      <c r="AA89" s="168"/>
      <c r="AB89" s="168" t="n">
        <f aca="false">AD89+AF89+AH89</f>
        <v>60</v>
      </c>
      <c r="AC89" s="168"/>
      <c r="AD89" s="168" t="n">
        <f aca="false">X89*6</f>
        <v>30</v>
      </c>
      <c r="AE89" s="168"/>
      <c r="AF89" s="168"/>
      <c r="AG89" s="168"/>
      <c r="AH89" s="168" t="n">
        <f aca="false">X89*6</f>
        <v>30</v>
      </c>
      <c r="AI89" s="168"/>
      <c r="AJ89" s="169" t="n">
        <f aca="false">Z89-AB89</f>
        <v>90</v>
      </c>
      <c r="AK89" s="169"/>
      <c r="AL89" s="238"/>
      <c r="AM89" s="238"/>
      <c r="AN89" s="168"/>
      <c r="AO89" s="168"/>
      <c r="AP89" s="168"/>
      <c r="AQ89" s="168"/>
      <c r="AR89" s="168"/>
      <c r="AS89" s="168"/>
      <c r="AT89" s="168" t="n">
        <v>5</v>
      </c>
      <c r="AU89" s="168"/>
      <c r="AV89" s="168"/>
      <c r="AW89" s="168"/>
      <c r="AX89" s="168"/>
      <c r="AY89" s="168"/>
      <c r="AZ89" s="169"/>
      <c r="BA89" s="169"/>
    </row>
    <row r="90" customFormat="false" ht="30.75" hidden="false" customHeight="true" outlineLevel="0" collapsed="false">
      <c r="A90" s="152" t="s">
        <v>178</v>
      </c>
      <c r="B90" s="152"/>
      <c r="C90" s="152"/>
      <c r="D90" s="230" t="s">
        <v>179</v>
      </c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8"/>
      <c r="S90" s="238"/>
      <c r="T90" s="243"/>
      <c r="U90" s="243"/>
      <c r="V90" s="239" t="n">
        <v>6</v>
      </c>
      <c r="W90" s="240"/>
      <c r="X90" s="235" t="n">
        <f aca="false">SUM(AL90:BA90)</f>
        <v>5</v>
      </c>
      <c r="Y90" s="235"/>
      <c r="Z90" s="241" t="n">
        <f aca="false">X90*30</f>
        <v>150</v>
      </c>
      <c r="AA90" s="241"/>
      <c r="AB90" s="241" t="n">
        <f aca="false">AD90+AF90+AH90</f>
        <v>60</v>
      </c>
      <c r="AC90" s="241"/>
      <c r="AD90" s="168" t="n">
        <f aca="false">X90*6</f>
        <v>30</v>
      </c>
      <c r="AE90" s="168"/>
      <c r="AF90" s="241"/>
      <c r="AG90" s="241"/>
      <c r="AH90" s="168" t="n">
        <f aca="false">X90*6</f>
        <v>30</v>
      </c>
      <c r="AI90" s="168"/>
      <c r="AJ90" s="242" t="n">
        <f aca="false">Z90-AB90</f>
        <v>90</v>
      </c>
      <c r="AK90" s="242"/>
      <c r="AL90" s="238"/>
      <c r="AM90" s="238"/>
      <c r="AN90" s="241"/>
      <c r="AO90" s="241"/>
      <c r="AP90" s="241"/>
      <c r="AQ90" s="241"/>
      <c r="AR90" s="241"/>
      <c r="AS90" s="241"/>
      <c r="AT90" s="241"/>
      <c r="AU90" s="241"/>
      <c r="AV90" s="241" t="n">
        <v>5</v>
      </c>
      <c r="AW90" s="241"/>
      <c r="AX90" s="241"/>
      <c r="AY90" s="241"/>
      <c r="AZ90" s="242"/>
      <c r="BA90" s="242"/>
    </row>
    <row r="91" customFormat="false" ht="30.75" hidden="false" customHeight="true" outlineLevel="0" collapsed="false">
      <c r="A91" s="152" t="s">
        <v>180</v>
      </c>
      <c r="B91" s="152"/>
      <c r="C91" s="152"/>
      <c r="D91" s="230" t="s">
        <v>181</v>
      </c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8"/>
      <c r="S91" s="238"/>
      <c r="T91" s="243"/>
      <c r="U91" s="243"/>
      <c r="V91" s="239" t="n">
        <v>6</v>
      </c>
      <c r="W91" s="240"/>
      <c r="X91" s="235" t="n">
        <f aca="false">SUM(AL91:BA91)</f>
        <v>5</v>
      </c>
      <c r="Y91" s="235"/>
      <c r="Z91" s="241" t="n">
        <f aca="false">X91*30</f>
        <v>150</v>
      </c>
      <c r="AA91" s="241"/>
      <c r="AB91" s="241" t="n">
        <f aca="false">AD91+AF91+AH91</f>
        <v>60</v>
      </c>
      <c r="AC91" s="241"/>
      <c r="AD91" s="168" t="n">
        <f aca="false">X91*6</f>
        <v>30</v>
      </c>
      <c r="AE91" s="168"/>
      <c r="AF91" s="241"/>
      <c r="AG91" s="241"/>
      <c r="AH91" s="168" t="n">
        <f aca="false">X91*6</f>
        <v>30</v>
      </c>
      <c r="AI91" s="168"/>
      <c r="AJ91" s="242" t="n">
        <f aca="false">Z91-AB91</f>
        <v>90</v>
      </c>
      <c r="AK91" s="242"/>
      <c r="AL91" s="238"/>
      <c r="AM91" s="238"/>
      <c r="AN91" s="241"/>
      <c r="AO91" s="241"/>
      <c r="AP91" s="241"/>
      <c r="AQ91" s="241"/>
      <c r="AR91" s="241"/>
      <c r="AS91" s="241"/>
      <c r="AT91" s="241"/>
      <c r="AU91" s="241"/>
      <c r="AV91" s="241" t="n">
        <v>5</v>
      </c>
      <c r="AW91" s="241"/>
      <c r="AX91" s="241"/>
      <c r="AY91" s="241"/>
      <c r="AZ91" s="242"/>
      <c r="BA91" s="242"/>
    </row>
    <row r="92" customFormat="false" ht="30.75" hidden="false" customHeight="true" outlineLevel="0" collapsed="false">
      <c r="A92" s="152" t="s">
        <v>182</v>
      </c>
      <c r="B92" s="152"/>
      <c r="C92" s="152"/>
      <c r="D92" s="230" t="s">
        <v>183</v>
      </c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8"/>
      <c r="S92" s="238"/>
      <c r="T92" s="243"/>
      <c r="U92" s="243"/>
      <c r="V92" s="239" t="n">
        <v>7</v>
      </c>
      <c r="W92" s="240"/>
      <c r="X92" s="235" t="n">
        <f aca="false">SUM(AL92:BA92)</f>
        <v>5</v>
      </c>
      <c r="Y92" s="235"/>
      <c r="Z92" s="241" t="n">
        <f aca="false">X92*30</f>
        <v>150</v>
      </c>
      <c r="AA92" s="241"/>
      <c r="AB92" s="241" t="n">
        <f aca="false">AD92+AF92+AH92</f>
        <v>60</v>
      </c>
      <c r="AC92" s="241"/>
      <c r="AD92" s="168" t="n">
        <f aca="false">X92*6</f>
        <v>30</v>
      </c>
      <c r="AE92" s="168"/>
      <c r="AF92" s="241"/>
      <c r="AG92" s="241"/>
      <c r="AH92" s="168" t="n">
        <f aca="false">X92*6</f>
        <v>30</v>
      </c>
      <c r="AI92" s="168"/>
      <c r="AJ92" s="242" t="n">
        <f aca="false">Z92-AB92</f>
        <v>90</v>
      </c>
      <c r="AK92" s="242"/>
      <c r="AL92" s="238"/>
      <c r="AM92" s="238"/>
      <c r="AN92" s="241"/>
      <c r="AO92" s="241"/>
      <c r="AP92" s="241"/>
      <c r="AQ92" s="241"/>
      <c r="AR92" s="241"/>
      <c r="AS92" s="241"/>
      <c r="AT92" s="241"/>
      <c r="AU92" s="241"/>
      <c r="AV92" s="241"/>
      <c r="AW92" s="241"/>
      <c r="AX92" s="241" t="n">
        <v>5</v>
      </c>
      <c r="AY92" s="241"/>
      <c r="AZ92" s="242"/>
      <c r="BA92" s="242"/>
    </row>
    <row r="93" customFormat="false" ht="30.75" hidden="false" customHeight="true" outlineLevel="0" collapsed="false">
      <c r="A93" s="152" t="s">
        <v>184</v>
      </c>
      <c r="B93" s="152"/>
      <c r="C93" s="152"/>
      <c r="D93" s="230" t="s">
        <v>185</v>
      </c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8"/>
      <c r="S93" s="238"/>
      <c r="T93" s="243"/>
      <c r="U93" s="243"/>
      <c r="V93" s="239" t="n">
        <v>7</v>
      </c>
      <c r="W93" s="240"/>
      <c r="X93" s="235" t="n">
        <f aca="false">SUM(AL93:BA93)</f>
        <v>5</v>
      </c>
      <c r="Y93" s="235"/>
      <c r="Z93" s="241" t="n">
        <f aca="false">X93*30</f>
        <v>150</v>
      </c>
      <c r="AA93" s="241"/>
      <c r="AB93" s="241" t="n">
        <f aca="false">AD93+AF93+AH93</f>
        <v>60</v>
      </c>
      <c r="AC93" s="241"/>
      <c r="AD93" s="168" t="n">
        <f aca="false">X93*6</f>
        <v>30</v>
      </c>
      <c r="AE93" s="168"/>
      <c r="AF93" s="241"/>
      <c r="AG93" s="241"/>
      <c r="AH93" s="168" t="n">
        <f aca="false">X93*6</f>
        <v>30</v>
      </c>
      <c r="AI93" s="168"/>
      <c r="AJ93" s="242" t="n">
        <f aca="false">Z93-AB93</f>
        <v>90</v>
      </c>
      <c r="AK93" s="242"/>
      <c r="AL93" s="238"/>
      <c r="AM93" s="238"/>
      <c r="AN93" s="241"/>
      <c r="AO93" s="241"/>
      <c r="AP93" s="241"/>
      <c r="AQ93" s="241"/>
      <c r="AR93" s="241"/>
      <c r="AS93" s="241"/>
      <c r="AT93" s="241"/>
      <c r="AU93" s="241"/>
      <c r="AV93" s="241"/>
      <c r="AW93" s="241"/>
      <c r="AX93" s="241" t="n">
        <v>5</v>
      </c>
      <c r="AY93" s="241"/>
      <c r="AZ93" s="242"/>
      <c r="BA93" s="242"/>
    </row>
    <row r="94" customFormat="false" ht="30.75" hidden="false" customHeight="true" outlineLevel="0" collapsed="false">
      <c r="A94" s="152" t="s">
        <v>186</v>
      </c>
      <c r="B94" s="152"/>
      <c r="C94" s="152"/>
      <c r="D94" s="230" t="s">
        <v>187</v>
      </c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8"/>
      <c r="S94" s="238"/>
      <c r="T94" s="243"/>
      <c r="U94" s="243"/>
      <c r="V94" s="239" t="n">
        <v>7</v>
      </c>
      <c r="W94" s="240"/>
      <c r="X94" s="235" t="n">
        <f aca="false">SUM(AL94:BA94)</f>
        <v>5</v>
      </c>
      <c r="Y94" s="235"/>
      <c r="Z94" s="168" t="n">
        <f aca="false">X94*30</f>
        <v>150</v>
      </c>
      <c r="AA94" s="168"/>
      <c r="AB94" s="168" t="n">
        <f aca="false">AD94+AF94+AH94</f>
        <v>60</v>
      </c>
      <c r="AC94" s="168"/>
      <c r="AD94" s="168" t="n">
        <f aca="false">X94*6</f>
        <v>30</v>
      </c>
      <c r="AE94" s="168"/>
      <c r="AF94" s="168"/>
      <c r="AG94" s="168"/>
      <c r="AH94" s="168" t="n">
        <f aca="false">X94*6</f>
        <v>30</v>
      </c>
      <c r="AI94" s="168"/>
      <c r="AJ94" s="169" t="n">
        <f aca="false">Z94-AB94</f>
        <v>90</v>
      </c>
      <c r="AK94" s="169"/>
      <c r="AL94" s="238"/>
      <c r="AM94" s="23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 t="n">
        <v>5</v>
      </c>
      <c r="AY94" s="168"/>
      <c r="AZ94" s="169"/>
      <c r="BA94" s="169"/>
    </row>
    <row r="95" customFormat="false" ht="30.75" hidden="false" customHeight="true" outlineLevel="0" collapsed="false">
      <c r="A95" s="152" t="s">
        <v>188</v>
      </c>
      <c r="B95" s="152"/>
      <c r="C95" s="152"/>
      <c r="D95" s="230" t="s">
        <v>189</v>
      </c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8"/>
      <c r="S95" s="238"/>
      <c r="T95" s="243"/>
      <c r="U95" s="243"/>
      <c r="V95" s="239" t="n">
        <v>8</v>
      </c>
      <c r="W95" s="240"/>
      <c r="X95" s="235" t="n">
        <f aca="false">SUM(AL95:BA95)</f>
        <v>5</v>
      </c>
      <c r="Y95" s="235"/>
      <c r="Z95" s="168" t="n">
        <f aca="false">X95*30</f>
        <v>150</v>
      </c>
      <c r="AA95" s="168"/>
      <c r="AB95" s="168" t="n">
        <f aca="false">AD95+AF95+AH95</f>
        <v>60</v>
      </c>
      <c r="AC95" s="168"/>
      <c r="AD95" s="168" t="n">
        <f aca="false">X95*6</f>
        <v>30</v>
      </c>
      <c r="AE95" s="168"/>
      <c r="AF95" s="168"/>
      <c r="AG95" s="168"/>
      <c r="AH95" s="168" t="n">
        <f aca="false">X95*6</f>
        <v>30</v>
      </c>
      <c r="AI95" s="168"/>
      <c r="AJ95" s="169" t="n">
        <f aca="false">Z95-AB95</f>
        <v>90</v>
      </c>
      <c r="AK95" s="169"/>
      <c r="AL95" s="238"/>
      <c r="AM95" s="238"/>
      <c r="AN95" s="168"/>
      <c r="AO95" s="168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9" t="n">
        <v>5</v>
      </c>
      <c r="BA95" s="169"/>
    </row>
    <row r="96" customFormat="false" ht="30.75" hidden="false" customHeight="true" outlineLevel="0" collapsed="false">
      <c r="A96" s="152" t="s">
        <v>190</v>
      </c>
      <c r="B96" s="152"/>
      <c r="C96" s="152"/>
      <c r="D96" s="230" t="s">
        <v>191</v>
      </c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8"/>
      <c r="S96" s="238"/>
      <c r="T96" s="243"/>
      <c r="U96" s="243"/>
      <c r="V96" s="239" t="n">
        <v>8</v>
      </c>
      <c r="W96" s="240"/>
      <c r="X96" s="235" t="n">
        <f aca="false">SUM(AL96:BA96)</f>
        <v>5</v>
      </c>
      <c r="Y96" s="235"/>
      <c r="Z96" s="168" t="n">
        <f aca="false">X96*30</f>
        <v>150</v>
      </c>
      <c r="AA96" s="168"/>
      <c r="AB96" s="168" t="n">
        <f aca="false">AD96+AF96+AH96</f>
        <v>60</v>
      </c>
      <c r="AC96" s="168"/>
      <c r="AD96" s="168" t="n">
        <f aca="false">X96*6</f>
        <v>30</v>
      </c>
      <c r="AE96" s="168"/>
      <c r="AF96" s="168"/>
      <c r="AG96" s="168"/>
      <c r="AH96" s="168" t="n">
        <f aca="false">X96*6</f>
        <v>30</v>
      </c>
      <c r="AI96" s="168"/>
      <c r="AJ96" s="169" t="n">
        <f aca="false">Z96-AB96</f>
        <v>90</v>
      </c>
      <c r="AK96" s="169"/>
      <c r="AL96" s="238"/>
      <c r="AM96" s="23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9" t="n">
        <v>5</v>
      </c>
      <c r="BA96" s="169"/>
    </row>
    <row r="97" customFormat="false" ht="30.75" hidden="false" customHeight="true" outlineLevel="0" collapsed="false">
      <c r="A97" s="152" t="s">
        <v>192</v>
      </c>
      <c r="B97" s="152"/>
      <c r="C97" s="152"/>
      <c r="D97" s="230" t="s">
        <v>193</v>
      </c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8"/>
      <c r="S97" s="238"/>
      <c r="T97" s="243"/>
      <c r="U97" s="243"/>
      <c r="V97" s="239" t="n">
        <v>8</v>
      </c>
      <c r="W97" s="240"/>
      <c r="X97" s="235" t="n">
        <f aca="false">SUM(AL97:BA97)</f>
        <v>5</v>
      </c>
      <c r="Y97" s="235"/>
      <c r="Z97" s="168" t="n">
        <f aca="false">X97*30</f>
        <v>150</v>
      </c>
      <c r="AA97" s="168"/>
      <c r="AB97" s="168" t="n">
        <f aca="false">AD97+AF97+AH97</f>
        <v>60</v>
      </c>
      <c r="AC97" s="168"/>
      <c r="AD97" s="168" t="n">
        <f aca="false">X97*6</f>
        <v>30</v>
      </c>
      <c r="AE97" s="168"/>
      <c r="AF97" s="168"/>
      <c r="AG97" s="168"/>
      <c r="AH97" s="168" t="n">
        <f aca="false">X97*6</f>
        <v>30</v>
      </c>
      <c r="AI97" s="168"/>
      <c r="AJ97" s="169" t="n">
        <f aca="false">Z97-AB97</f>
        <v>90</v>
      </c>
      <c r="AK97" s="169"/>
      <c r="AL97" s="238"/>
      <c r="AM97" s="23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9" t="n">
        <v>5</v>
      </c>
      <c r="BA97" s="169"/>
    </row>
    <row r="98" customFormat="false" ht="30.75" hidden="true" customHeight="true" outlineLevel="0" collapsed="false">
      <c r="A98" s="152"/>
      <c r="B98" s="152"/>
      <c r="C98" s="152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8"/>
      <c r="S98" s="238"/>
      <c r="T98" s="243"/>
      <c r="U98" s="243"/>
      <c r="V98" s="244"/>
      <c r="W98" s="240"/>
      <c r="X98" s="235" t="n">
        <f aca="false">SUM(AL98:BA98)</f>
        <v>0</v>
      </c>
      <c r="Y98" s="235"/>
      <c r="Z98" s="168" t="n">
        <f aca="false">X98*30</f>
        <v>0</v>
      </c>
      <c r="AA98" s="168"/>
      <c r="AB98" s="168" t="n">
        <f aca="false">AD98+AF98+AH98</f>
        <v>0</v>
      </c>
      <c r="AC98" s="168"/>
      <c r="AD98" s="168" t="n">
        <f aca="false">X98*6</f>
        <v>0</v>
      </c>
      <c r="AE98" s="168"/>
      <c r="AF98" s="168"/>
      <c r="AG98" s="168"/>
      <c r="AH98" s="168" t="n">
        <f aca="false">X98*6</f>
        <v>0</v>
      </c>
      <c r="AI98" s="168"/>
      <c r="AJ98" s="169" t="n">
        <f aca="false">Z98-AB98</f>
        <v>0</v>
      </c>
      <c r="AK98" s="169"/>
      <c r="AL98" s="238"/>
      <c r="AM98" s="23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9"/>
      <c r="BA98" s="169"/>
    </row>
    <row r="99" customFormat="false" ht="30.75" hidden="false" customHeight="true" outlineLevel="0" collapsed="false">
      <c r="A99" s="223" t="s">
        <v>72</v>
      </c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172" t="n">
        <f aca="false">COUNT(R86:S98)</f>
        <v>0</v>
      </c>
      <c r="S99" s="172"/>
      <c r="T99" s="173" t="n">
        <f aca="false">COUNT(T86:V98)</f>
        <v>12</v>
      </c>
      <c r="U99" s="173"/>
      <c r="V99" s="173"/>
      <c r="W99" s="174" t="n">
        <f aca="false">COUNT(W86:W98)</f>
        <v>0</v>
      </c>
      <c r="X99" s="172" t="n">
        <f aca="false">SUM(X86:Y98)</f>
        <v>60</v>
      </c>
      <c r="Y99" s="172"/>
      <c r="Z99" s="173" t="n">
        <f aca="false">SUM(Z86:AA98)</f>
        <v>1800</v>
      </c>
      <c r="AA99" s="173"/>
      <c r="AB99" s="173" t="n">
        <f aca="false">SUM(AB86:AC98)</f>
        <v>720</v>
      </c>
      <c r="AC99" s="173"/>
      <c r="AD99" s="173" t="n">
        <f aca="false">SUM(AD86:AE98)</f>
        <v>360</v>
      </c>
      <c r="AE99" s="173"/>
      <c r="AF99" s="173" t="n">
        <f aca="false">SUM(AF86:AG98)</f>
        <v>0</v>
      </c>
      <c r="AG99" s="173"/>
      <c r="AH99" s="173" t="n">
        <f aca="false">SUM(AH86:AI98)</f>
        <v>360</v>
      </c>
      <c r="AI99" s="173"/>
      <c r="AJ99" s="175" t="n">
        <f aca="false">SUM(AJ86:AK98)</f>
        <v>1080</v>
      </c>
      <c r="AK99" s="175"/>
      <c r="AL99" s="172" t="n">
        <f aca="false">SUM(AL86:AM98)</f>
        <v>0</v>
      </c>
      <c r="AM99" s="172"/>
      <c r="AN99" s="173" t="n">
        <f aca="false">SUM(AN86:AO98)</f>
        <v>0</v>
      </c>
      <c r="AO99" s="173"/>
      <c r="AP99" s="173" t="n">
        <f aca="false">SUM(AP86:AQ98)</f>
        <v>5</v>
      </c>
      <c r="AQ99" s="173"/>
      <c r="AR99" s="173" t="n">
        <f aca="false">SUM(AR86:AS98)</f>
        <v>5</v>
      </c>
      <c r="AS99" s="173"/>
      <c r="AT99" s="173" t="n">
        <f aca="false">SUM(AT86:AU98)</f>
        <v>10</v>
      </c>
      <c r="AU99" s="173"/>
      <c r="AV99" s="173" t="n">
        <f aca="false">SUM(AV86:AW98)</f>
        <v>10</v>
      </c>
      <c r="AW99" s="173"/>
      <c r="AX99" s="173" t="n">
        <f aca="false">SUM(AX86:AY98)</f>
        <v>15</v>
      </c>
      <c r="AY99" s="173"/>
      <c r="AZ99" s="175" t="n">
        <f aca="false">SUM(AZ86:BA98)</f>
        <v>15</v>
      </c>
      <c r="BA99" s="175"/>
    </row>
    <row r="100" customFormat="false" ht="30.75" hidden="false" customHeight="true" outlineLevel="0" collapsed="false">
      <c r="A100" s="245"/>
      <c r="B100" s="246"/>
      <c r="C100" s="247"/>
      <c r="D100" s="248" t="s">
        <v>194</v>
      </c>
      <c r="E100" s="248"/>
      <c r="F100" s="248"/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  <c r="R100" s="249"/>
      <c r="S100" s="249"/>
      <c r="T100" s="250"/>
      <c r="U100" s="250"/>
      <c r="V100" s="251"/>
      <c r="W100" s="252"/>
      <c r="X100" s="249" t="s">
        <v>195</v>
      </c>
      <c r="Y100" s="249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50"/>
      <c r="AK100" s="250"/>
      <c r="AL100" s="249" t="n">
        <v>4</v>
      </c>
      <c r="AM100" s="249"/>
      <c r="AN100" s="214" t="n">
        <v>4</v>
      </c>
      <c r="AO100" s="214"/>
      <c r="AP100" s="214" t="n">
        <v>4</v>
      </c>
      <c r="AQ100" s="214"/>
      <c r="AR100" s="214" t="n">
        <v>4</v>
      </c>
      <c r="AS100" s="214"/>
      <c r="AT100" s="214" t="n">
        <v>2</v>
      </c>
      <c r="AU100" s="214"/>
      <c r="AV100" s="214" t="n">
        <v>2</v>
      </c>
      <c r="AW100" s="214"/>
      <c r="AX100" s="214" t="n">
        <v>2</v>
      </c>
      <c r="AY100" s="214"/>
      <c r="AZ100" s="215"/>
      <c r="BA100" s="215"/>
    </row>
    <row r="101" customFormat="false" ht="33" hidden="false" customHeight="true" outlineLevel="0" collapsed="false">
      <c r="A101" s="245"/>
      <c r="B101" s="246"/>
      <c r="C101" s="247"/>
      <c r="D101" s="253" t="s">
        <v>196</v>
      </c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49"/>
      <c r="S101" s="249"/>
      <c r="T101" s="250"/>
      <c r="U101" s="250"/>
      <c r="V101" s="251"/>
      <c r="W101" s="252"/>
      <c r="X101" s="249" t="s">
        <v>195</v>
      </c>
      <c r="Y101" s="249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50"/>
      <c r="AK101" s="250"/>
      <c r="AL101" s="249"/>
      <c r="AM101" s="249"/>
      <c r="AN101" s="214"/>
      <c r="AO101" s="214"/>
      <c r="AP101" s="214" t="s">
        <v>197</v>
      </c>
      <c r="AQ101" s="214"/>
      <c r="AR101" s="214" t="s">
        <v>197</v>
      </c>
      <c r="AS101" s="214"/>
      <c r="AT101" s="214"/>
      <c r="AU101" s="214"/>
      <c r="AV101" s="214"/>
      <c r="AW101" s="214"/>
      <c r="AX101" s="214"/>
      <c r="AY101" s="214"/>
      <c r="AZ101" s="215"/>
      <c r="BA101" s="215"/>
    </row>
    <row r="102" customFormat="false" ht="30" hidden="false" customHeight="true" outlineLevel="0" collapsed="false">
      <c r="A102" s="245"/>
      <c r="B102" s="246"/>
      <c r="C102" s="247"/>
      <c r="D102" s="248" t="s">
        <v>198</v>
      </c>
      <c r="E102" s="248"/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9"/>
      <c r="S102" s="249"/>
      <c r="T102" s="250"/>
      <c r="U102" s="250"/>
      <c r="V102" s="251"/>
      <c r="W102" s="252"/>
      <c r="X102" s="249" t="s">
        <v>195</v>
      </c>
      <c r="Y102" s="249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50"/>
      <c r="AK102" s="250"/>
      <c r="AL102" s="249" t="s">
        <v>197</v>
      </c>
      <c r="AM102" s="249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5"/>
      <c r="BA102" s="215"/>
    </row>
    <row r="103" customFormat="false" ht="36" hidden="true" customHeight="true" outlineLevel="0" collapsed="false">
      <c r="A103" s="245"/>
      <c r="B103" s="246"/>
      <c r="C103" s="247"/>
      <c r="D103" s="248" t="s">
        <v>199</v>
      </c>
      <c r="E103" s="248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9"/>
      <c r="S103" s="249"/>
      <c r="T103" s="250"/>
      <c r="U103" s="250"/>
      <c r="V103" s="251"/>
      <c r="W103" s="252"/>
      <c r="X103" s="249" t="s">
        <v>195</v>
      </c>
      <c r="Y103" s="249"/>
      <c r="Z103" s="214"/>
      <c r="AA103" s="214"/>
      <c r="AB103" s="214"/>
      <c r="AC103" s="214"/>
      <c r="AD103" s="214"/>
      <c r="AE103" s="214"/>
      <c r="AF103" s="214"/>
      <c r="AG103" s="214"/>
      <c r="AH103" s="214"/>
      <c r="AI103" s="214"/>
      <c r="AJ103" s="250"/>
      <c r="AK103" s="250"/>
      <c r="AL103" s="249"/>
      <c r="AM103" s="249"/>
      <c r="AN103" s="214"/>
      <c r="AO103" s="214"/>
      <c r="AP103" s="214"/>
      <c r="AQ103" s="214"/>
      <c r="AR103" s="214"/>
      <c r="AS103" s="214"/>
      <c r="AT103" s="214" t="s">
        <v>197</v>
      </c>
      <c r="AU103" s="214"/>
      <c r="AV103" s="214"/>
      <c r="AW103" s="214"/>
      <c r="AX103" s="214"/>
      <c r="AY103" s="214"/>
      <c r="AZ103" s="215"/>
      <c r="BA103" s="215"/>
    </row>
    <row r="104" customFormat="false" ht="28.5" hidden="false" customHeight="false" outlineLevel="0" collapsed="false">
      <c r="A104" s="254" t="s">
        <v>200</v>
      </c>
      <c r="B104" s="254"/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255" t="n">
        <f aca="false">R99+R83</f>
        <v>13</v>
      </c>
      <c r="S104" s="255"/>
      <c r="T104" s="256" t="n">
        <f aca="false">T99+T83</f>
        <v>21</v>
      </c>
      <c r="U104" s="256"/>
      <c r="V104" s="256"/>
      <c r="W104" s="257"/>
      <c r="X104" s="258" t="n">
        <v>240</v>
      </c>
      <c r="Y104" s="258"/>
      <c r="Z104" s="258" t="n">
        <f aca="false">Z99+Z83</f>
        <v>7200</v>
      </c>
      <c r="AA104" s="258"/>
      <c r="AB104" s="258" t="n">
        <f aca="false">AB99+AB83</f>
        <v>2216</v>
      </c>
      <c r="AC104" s="258"/>
      <c r="AD104" s="258" t="n">
        <f aca="false">AD99+AD83</f>
        <v>1104</v>
      </c>
      <c r="AE104" s="258"/>
      <c r="AF104" s="258" t="n">
        <f aca="false">AF99+AF83</f>
        <v>24</v>
      </c>
      <c r="AG104" s="258"/>
      <c r="AH104" s="258" t="n">
        <f aca="false">AH99+AH83</f>
        <v>1160</v>
      </c>
      <c r="AI104" s="258"/>
      <c r="AJ104" s="258" t="n">
        <f aca="false">AJ99+AJ83</f>
        <v>4984</v>
      </c>
      <c r="AK104" s="258"/>
      <c r="AL104" s="259" t="n">
        <f aca="false">AL99+AL83</f>
        <v>30</v>
      </c>
      <c r="AM104" s="259"/>
      <c r="AN104" s="259" t="n">
        <f aca="false">AN99+AN83</f>
        <v>30</v>
      </c>
      <c r="AO104" s="259"/>
      <c r="AP104" s="259" t="n">
        <f aca="false">AP99+AP83</f>
        <v>30</v>
      </c>
      <c r="AQ104" s="259"/>
      <c r="AR104" s="259" t="n">
        <f aca="false">AR99+AR83</f>
        <v>30</v>
      </c>
      <c r="AS104" s="259"/>
      <c r="AT104" s="259" t="n">
        <f aca="false">AT99+AT83</f>
        <v>30</v>
      </c>
      <c r="AU104" s="259"/>
      <c r="AV104" s="259" t="n">
        <f aca="false">AV99+AV83</f>
        <v>30</v>
      </c>
      <c r="AW104" s="259"/>
      <c r="AX104" s="259" t="n">
        <f aca="false">AX99+AX83</f>
        <v>30</v>
      </c>
      <c r="AY104" s="259"/>
      <c r="AZ104" s="259" t="n">
        <f aca="false">AZ99+AZ83</f>
        <v>30</v>
      </c>
      <c r="BA104" s="259"/>
    </row>
    <row r="105" customFormat="false" ht="28.5" hidden="false" customHeight="false" outlineLevel="0" collapsed="false">
      <c r="A105" s="260" t="s">
        <v>201</v>
      </c>
      <c r="B105" s="260"/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 t="n">
        <f aca="false">SUM(X59:X81)</f>
        <v>167</v>
      </c>
      <c r="Y105" s="260" t="n">
        <f aca="false">SUM(Y59:Y81)</f>
        <v>164</v>
      </c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50"/>
      <c r="AK105" s="250"/>
      <c r="AL105" s="261" t="n">
        <v>28</v>
      </c>
      <c r="AM105" s="261"/>
      <c r="AN105" s="262" t="n">
        <v>28</v>
      </c>
      <c r="AO105" s="262"/>
      <c r="AP105" s="263" t="n">
        <v>28</v>
      </c>
      <c r="AQ105" s="263"/>
      <c r="AR105" s="262" t="n">
        <v>28</v>
      </c>
      <c r="AS105" s="262"/>
      <c r="AT105" s="262" t="n">
        <v>28</v>
      </c>
      <c r="AU105" s="262"/>
      <c r="AV105" s="263" t="n">
        <v>28</v>
      </c>
      <c r="AW105" s="263"/>
      <c r="AX105" s="264" t="n">
        <v>28</v>
      </c>
      <c r="AY105" s="264"/>
      <c r="AZ105" s="265" t="n">
        <v>26</v>
      </c>
      <c r="BA105" s="265"/>
    </row>
    <row r="106" customFormat="false" ht="27.75" hidden="false" customHeight="false" outlineLevel="0" collapsed="false">
      <c r="A106" s="266" t="s">
        <v>202</v>
      </c>
      <c r="B106" s="266"/>
      <c r="C106" s="266"/>
      <c r="D106" s="266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 t="n">
        <f aca="false">SUM(X59:X82)</f>
        <v>334</v>
      </c>
      <c r="Y106" s="266" t="n">
        <f aca="false">SUM(Y59:Y82)</f>
        <v>331</v>
      </c>
      <c r="Z106" s="266"/>
      <c r="AA106" s="266"/>
      <c r="AB106" s="266"/>
      <c r="AC106" s="266"/>
      <c r="AD106" s="266"/>
      <c r="AE106" s="266"/>
      <c r="AF106" s="266"/>
      <c r="AG106" s="266"/>
      <c r="AH106" s="266"/>
      <c r="AI106" s="266"/>
      <c r="AJ106" s="267" t="n">
        <f aca="false">SUM(AL106:BA106)</f>
        <v>13</v>
      </c>
      <c r="AK106" s="267"/>
      <c r="AL106" s="268" t="n">
        <f aca="false">COUNTIF($R53:$S56,AL$48)+COUNTIF($R59:$S77,AL$48)+COUNTIF($R86:$S98,AL$48)</f>
        <v>3</v>
      </c>
      <c r="AM106" s="268"/>
      <c r="AN106" s="268" t="n">
        <f aca="false">COUNTIF($R53:$S56,AN$48)+COUNTIF($R59:$S77,AN$48)+COUNTIF($R86:$S98,AN$48)</f>
        <v>2</v>
      </c>
      <c r="AO106" s="268"/>
      <c r="AP106" s="268" t="n">
        <f aca="false">COUNTIF($R53:$S56,AP$48)+COUNTIF($R59:$S77,AP$48)+COUNTIF($R86:$S98,AP$48)</f>
        <v>0</v>
      </c>
      <c r="AQ106" s="268"/>
      <c r="AR106" s="268" t="n">
        <f aca="false">COUNTIF($R53:$S56,AR$48)+COUNTIF($R59:$S77,AR$48)+COUNTIF($R86:$S98,AR$48)</f>
        <v>3</v>
      </c>
      <c r="AS106" s="268"/>
      <c r="AT106" s="268" t="n">
        <f aca="false">COUNTIF($R53:$S56,AT$48)+COUNTIF($R59:$S77,AT$48)+COUNTIF($R86:$S98,AT$48)</f>
        <v>1</v>
      </c>
      <c r="AU106" s="268"/>
      <c r="AV106" s="268" t="n">
        <f aca="false">COUNTIF($R53:$S56,AV$48)+COUNTIF($R59:$S77,AV$48)+COUNTIF($R86:$S98,AV$48)</f>
        <v>0</v>
      </c>
      <c r="AW106" s="268"/>
      <c r="AX106" s="268" t="n">
        <f aca="false">COUNTIF($R53:$S56,AX$48)+COUNTIF($R59:$S77,AX$48)+COUNTIF($R86:$S98,AX$48)</f>
        <v>2</v>
      </c>
      <c r="AY106" s="268"/>
      <c r="AZ106" s="268" t="n">
        <f aca="false">COUNTIF($R53:$S56,AZ$48)+COUNTIF($R59:$S77,AZ$48)+COUNTIF($R86:$S98,AZ$48)</f>
        <v>2</v>
      </c>
      <c r="BA106" s="268"/>
    </row>
    <row r="107" customFormat="false" ht="27.75" hidden="false" customHeight="false" outlineLevel="0" collapsed="false">
      <c r="A107" s="269" t="s">
        <v>203</v>
      </c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70" t="n">
        <f aca="false">SUM(AL107:BA107)</f>
        <v>18</v>
      </c>
      <c r="AK107" s="270"/>
      <c r="AL107" s="271" t="n">
        <f aca="false">COUNTIF($T53:$V55,AL$48)+COUNTIF($T56:$V56,AL$48)+COUNTIF($T59:$V76,AL$48)+COUNTIF($T86:$V98,AL$48)</f>
        <v>1</v>
      </c>
      <c r="AM107" s="271"/>
      <c r="AN107" s="271" t="n">
        <f aca="false">COUNTIF($T53:$V55,AN$48)+COUNTIF($T56:$V56,AN$48)+COUNTIF($T59:$V76,AN$48)+COUNTIF($T86:$V98,AN$48)</f>
        <v>1</v>
      </c>
      <c r="AO107" s="271"/>
      <c r="AP107" s="271" t="n">
        <f aca="false">COUNTIF($T53:$V55,AP$48)+COUNTIF($T56:$V56,AP$48)+COUNTIF($T59:$V76,AP$48)+COUNTIF($T86:$V98,AP$48)</f>
        <v>3</v>
      </c>
      <c r="AQ107" s="271"/>
      <c r="AR107" s="271" t="n">
        <f aca="false">COUNTIF($T53:$V55,AR$48)+COUNTIF($T56:$V56,AR$48)+COUNTIF($T59:$V76,AR$48)+COUNTIF($T86:$V98,AR$48)</f>
        <v>1</v>
      </c>
      <c r="AS107" s="271"/>
      <c r="AT107" s="271" t="n">
        <f aca="false">COUNTIF($T53:$V55,AT$48)+COUNTIF($T56:$V56,AT$48)+COUNTIF($T59:$V76,AT$48)+COUNTIF($T86:$V98,AT$48)</f>
        <v>3</v>
      </c>
      <c r="AU107" s="271"/>
      <c r="AV107" s="271" t="n">
        <f aca="false">COUNTIF($T53:$V55,AV$48)+COUNTIF($T56:$V56,AV$48)+COUNTIF($T59:$V76,AV$48)+COUNTIF($T86:$V98,AV$48)</f>
        <v>3</v>
      </c>
      <c r="AW107" s="271"/>
      <c r="AX107" s="271" t="n">
        <f aca="false">COUNTIF($T53:$V55,AX$48)+COUNTIF($T56:$V56,AX$48)+COUNTIF($T59:$V76,AX$48)+COUNTIF($T86:$V98,AX$48)</f>
        <v>3</v>
      </c>
      <c r="AY107" s="271"/>
      <c r="AZ107" s="271" t="n">
        <f aca="false">COUNTIF($T53:$V55,AZ$48)+COUNTIF($T56:$V56,AZ$48)+COUNTIF($T59:$V76,AZ$48)+COUNTIF($T86:$V98,AZ$48)</f>
        <v>3</v>
      </c>
      <c r="BA107" s="271"/>
    </row>
    <row r="108" customFormat="false" ht="26.8" hidden="false" customHeight="false" outlineLevel="0" collapsed="false">
      <c r="A108" s="269" t="s">
        <v>204</v>
      </c>
      <c r="B108" s="269"/>
      <c r="C108" s="269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70" t="n">
        <f aca="false">SUM(AL108:BA108)</f>
        <v>3</v>
      </c>
      <c r="AK108" s="270"/>
      <c r="AL108" s="271" t="n">
        <f aca="false">COUNTIF($T78:$V80,AL$48)</f>
        <v>0</v>
      </c>
      <c r="AM108" s="271"/>
      <c r="AN108" s="271" t="n">
        <f aca="false">COUNTIF($T78:$V80,AN$48)</f>
        <v>0</v>
      </c>
      <c r="AO108" s="271"/>
      <c r="AP108" s="271" t="n">
        <f aca="false">COUNTIF($T78:$V80,AP$48)</f>
        <v>0</v>
      </c>
      <c r="AQ108" s="271"/>
      <c r="AR108" s="271" t="n">
        <f aca="false">COUNTIF($T78:$V80,AR$48)</f>
        <v>1</v>
      </c>
      <c r="AS108" s="271"/>
      <c r="AT108" s="271" t="n">
        <f aca="false">COUNTIF($T78:$V80,AT$48)</f>
        <v>0</v>
      </c>
      <c r="AU108" s="271"/>
      <c r="AV108" s="271" t="n">
        <f aca="false">COUNTIF($T78:$V80,AV$48)</f>
        <v>1</v>
      </c>
      <c r="AW108" s="271"/>
      <c r="AX108" s="271" t="n">
        <f aca="false">COUNTIF($T78:$V80,AX$48)</f>
        <v>1</v>
      </c>
      <c r="AY108" s="271"/>
      <c r="AZ108" s="271" t="n">
        <f aca="false">COUNTIF($T78:$V80,AZ$48)</f>
        <v>0</v>
      </c>
      <c r="BA108" s="271"/>
    </row>
    <row r="109" customFormat="false" ht="27.75" hidden="false" customHeight="false" outlineLevel="0" collapsed="false">
      <c r="A109" s="269" t="s">
        <v>205</v>
      </c>
      <c r="B109" s="269"/>
      <c r="C109" s="269"/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269"/>
      <c r="W109" s="269"/>
      <c r="X109" s="269"/>
      <c r="Y109" s="269"/>
      <c r="Z109" s="269"/>
      <c r="AA109" s="269"/>
      <c r="AB109" s="269"/>
      <c r="AC109" s="269"/>
      <c r="AD109" s="269"/>
      <c r="AE109" s="269"/>
      <c r="AF109" s="269"/>
      <c r="AG109" s="269"/>
      <c r="AH109" s="269"/>
      <c r="AI109" s="269"/>
      <c r="AJ109" s="272" t="n">
        <f aca="false">SUM(AL109:BA109)</f>
        <v>0</v>
      </c>
      <c r="AK109" s="272"/>
      <c r="AL109" s="271" t="n">
        <f aca="false">COUNTIF($W53:$W56,AL$48)+COUNTIF($W59:$W76,AL$48)+COUNTIF($W86:$W98,AL$48)</f>
        <v>0</v>
      </c>
      <c r="AM109" s="271"/>
      <c r="AN109" s="271" t="n">
        <f aca="false">COUNTIF($W53:$W56,AN$48)+COUNTIF($W59:$W76,AN$48)+COUNTIF($W86:$W98,AN$48)</f>
        <v>0</v>
      </c>
      <c r="AO109" s="271"/>
      <c r="AP109" s="271" t="n">
        <f aca="false">COUNTIF($W53:$W56,AP$48)+COUNTIF($W59:$W76,AP$48)+COUNTIF($W86:$W98,AP$48)</f>
        <v>0</v>
      </c>
      <c r="AQ109" s="271"/>
      <c r="AR109" s="271" t="n">
        <f aca="false">COUNTIF($W53:$W56,AR$48)+COUNTIF($W59:$W76,AR$48)+COUNTIF($W86:$W98,AR$48)</f>
        <v>0</v>
      </c>
      <c r="AS109" s="271"/>
      <c r="AT109" s="271" t="n">
        <f aca="false">COUNTIF($W53:$W56,AT$48)+COUNTIF($W59:$W76,AT$48)+COUNTIF($W86:$W98,AT$48)</f>
        <v>0</v>
      </c>
      <c r="AU109" s="271"/>
      <c r="AV109" s="271" t="n">
        <f aca="false">COUNTIF($W53:$W56,AV$48)+COUNTIF($W59:$W76,AV$48)+COUNTIF($W86:$W98,AV$48)</f>
        <v>0</v>
      </c>
      <c r="AW109" s="271"/>
      <c r="AX109" s="271" t="n">
        <f aca="false">COUNTIF($W53:$W56,AX$48)+COUNTIF($W59:$W76,AX$48)+COUNTIF($W86:$W98,AX$48)</f>
        <v>0</v>
      </c>
      <c r="AY109" s="271"/>
      <c r="AZ109" s="271" t="n">
        <f aca="false">COUNTIF($W53:$W56,AZ$48)+COUNTIF($W59:$W76,AZ$48)+COUNTIF($W86:$W98,AZ$48)</f>
        <v>0</v>
      </c>
      <c r="BA109" s="271"/>
    </row>
    <row r="110" customFormat="false" ht="28.5" hidden="false" customHeight="false" outlineLevel="0" collapsed="false">
      <c r="A110" s="273" t="s">
        <v>206</v>
      </c>
      <c r="B110" s="273"/>
      <c r="C110" s="273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4"/>
      <c r="AK110" s="274"/>
      <c r="AL110" s="275" t="n">
        <f aca="false">COUNTA(AL53:AM55,AL59:AM76,AL78:AM80,AL86:AM98,AL56:AM56)</f>
        <v>8</v>
      </c>
      <c r="AM110" s="275"/>
      <c r="AN110" s="275" t="n">
        <f aca="false">COUNTA(AN53:AO55,AN59:AO76,AN78:AO80,AN86:AO98,AN56:AO56)</f>
        <v>8</v>
      </c>
      <c r="AO110" s="275"/>
      <c r="AP110" s="275" t="n">
        <f aca="false">COUNTA(AP53:AQ55,AP59:AQ76,AP78:AQ80,AP86:AQ98,AP56:AQ56)</f>
        <v>7</v>
      </c>
      <c r="AQ110" s="275"/>
      <c r="AR110" s="275" t="n">
        <f aca="false">COUNTA(AR53:AS55,AR59:AS76,AR78:AS80,AR86:AS98,AR56:AS56)</f>
        <v>8</v>
      </c>
      <c r="AS110" s="275"/>
      <c r="AT110" s="275" t="n">
        <f aca="false">COUNTA(AT53:AU55,AT59:AU76,AT78:AU80,AT86:AU98,AT56:AU56)</f>
        <v>6</v>
      </c>
      <c r="AU110" s="275"/>
      <c r="AV110" s="275" t="n">
        <f aca="false">COUNTA(AV53:AW55,AV59:AW76,AV78:AW80,AV86:AW98,AV56:AW56)</f>
        <v>6</v>
      </c>
      <c r="AW110" s="275"/>
      <c r="AX110" s="275" t="n">
        <f aca="false">COUNTA(AX53:AY55,AX59:AY76,AX78:AY80,AX86:AY98,AX56:AY56)</f>
        <v>6</v>
      </c>
      <c r="AY110" s="275"/>
      <c r="AZ110" s="275" t="n">
        <f aca="false">COUNTA(AZ53:BA55,AZ59:BA76,AZ78:BA80,AZ86:BA98,AZ56:BA56)</f>
        <v>5</v>
      </c>
      <c r="BA110" s="275"/>
    </row>
    <row r="111" customFormat="false" ht="42" hidden="false" customHeight="true" outlineLevel="0" collapsed="false">
      <c r="A111" s="276"/>
      <c r="B111" s="276"/>
      <c r="C111" s="276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I111" s="276"/>
      <c r="AJ111" s="45"/>
      <c r="AK111" s="45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</row>
    <row r="112" customFormat="false" ht="24.75" hidden="false" customHeight="true" outlineLevel="0" collapsed="false">
      <c r="A112" s="276"/>
      <c r="B112" s="276"/>
      <c r="C112" s="41" t="s">
        <v>207</v>
      </c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276"/>
      <c r="P112" s="276"/>
      <c r="Q112" s="276"/>
      <c r="R112" s="276"/>
      <c r="S112" s="276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 t="s">
        <v>208</v>
      </c>
      <c r="AH112" s="41"/>
      <c r="AI112" s="41"/>
      <c r="AJ112" s="41"/>
      <c r="AK112" s="41"/>
      <c r="AL112" s="41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</row>
    <row r="113" customFormat="false" ht="24.75" hidden="false" customHeight="true" outlineLevel="0" collapsed="false">
      <c r="A113" s="276"/>
      <c r="B113" s="276"/>
      <c r="C113" s="276"/>
      <c r="D113" s="276"/>
      <c r="E113" s="276"/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  <c r="AJ113" s="45"/>
      <c r="AK113" s="45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</row>
    <row r="114" customFormat="false" ht="24.75" hidden="false" customHeight="true" outlineLevel="0" collapsed="false">
      <c r="A114" s="276"/>
      <c r="B114" s="276"/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  <c r="AJ114" s="45"/>
      <c r="AK114" s="45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</row>
    <row r="115" customFormat="false" ht="24.75" hidden="false" customHeight="true" outlineLevel="0" collapsed="false">
      <c r="A115" s="276"/>
      <c r="B115" s="276"/>
      <c r="C115" s="276"/>
      <c r="D115" s="276"/>
      <c r="E115" s="276"/>
      <c r="F115" s="276"/>
      <c r="G115" s="276"/>
      <c r="H115" s="276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  <c r="AJ115" s="45"/>
      <c r="AK115" s="45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</row>
    <row r="116" customFormat="false" ht="24.75" hidden="false" customHeight="true" outlineLevel="0" collapsed="false">
      <c r="A116" s="276"/>
      <c r="B116" s="46" t="s">
        <v>209</v>
      </c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32"/>
      <c r="AZ116" s="32"/>
      <c r="BA116" s="32"/>
    </row>
    <row r="117" customFormat="false" ht="24.75" hidden="false" customHeight="true" outlineLevel="0" collapsed="false">
      <c r="A117" s="276"/>
      <c r="B117" s="46" t="s">
        <v>210</v>
      </c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32"/>
      <c r="AZ117" s="32"/>
      <c r="BA117" s="32"/>
    </row>
    <row r="118" customFormat="false" ht="89.25" hidden="false" customHeight="true" outlineLevel="0" collapsed="false">
      <c r="A118" s="276"/>
      <c r="B118" s="277" t="s">
        <v>211</v>
      </c>
      <c r="C118" s="277"/>
      <c r="D118" s="277"/>
      <c r="E118" s="277"/>
      <c r="F118" s="277"/>
      <c r="G118" s="277"/>
      <c r="H118" s="277"/>
      <c r="I118" s="277"/>
      <c r="J118" s="277"/>
      <c r="K118" s="277"/>
      <c r="L118" s="277"/>
      <c r="M118" s="277"/>
      <c r="N118" s="277"/>
      <c r="O118" s="277"/>
      <c r="P118" s="277"/>
      <c r="Q118" s="277"/>
      <c r="R118" s="277"/>
      <c r="S118" s="277"/>
      <c r="T118" s="277"/>
      <c r="U118" s="277"/>
      <c r="V118" s="277"/>
      <c r="W118" s="277"/>
      <c r="X118" s="277"/>
      <c r="Y118" s="277"/>
      <c r="Z118" s="277"/>
      <c r="AA118" s="277"/>
      <c r="AB118" s="277"/>
      <c r="AC118" s="277"/>
      <c r="AD118" s="277"/>
      <c r="AE118" s="277"/>
      <c r="AF118" s="277"/>
      <c r="AG118" s="277"/>
      <c r="AH118" s="277"/>
      <c r="AI118" s="277"/>
      <c r="AJ118" s="277"/>
      <c r="AK118" s="277"/>
      <c r="AL118" s="277"/>
      <c r="AM118" s="277"/>
      <c r="AN118" s="277"/>
      <c r="AO118" s="277"/>
      <c r="AP118" s="277"/>
      <c r="AQ118" s="277"/>
      <c r="AR118" s="277"/>
      <c r="AS118" s="277"/>
      <c r="AT118" s="277"/>
      <c r="AU118" s="277"/>
      <c r="AV118" s="277"/>
      <c r="AW118" s="277"/>
      <c r="AX118" s="277"/>
      <c r="AY118" s="32"/>
      <c r="AZ118" s="32"/>
      <c r="BA118" s="32"/>
    </row>
    <row r="119" customFormat="false" ht="108" hidden="false" customHeight="true" outlineLevel="0" collapsed="false">
      <c r="A119" s="276"/>
      <c r="B119" s="276"/>
      <c r="C119" s="276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I119" s="276"/>
      <c r="AJ119" s="45"/>
      <c r="AK119" s="45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</row>
    <row r="120" customFormat="false" ht="22.5" hidden="false" customHeight="false" outlineLevel="0" collapsed="false">
      <c r="A120" s="278"/>
      <c r="B120" s="279" t="s">
        <v>212</v>
      </c>
      <c r="C120" s="15"/>
      <c r="D120" s="278"/>
      <c r="E120" s="278"/>
      <c r="F120" s="280"/>
      <c r="G120" s="278"/>
      <c r="H120" s="278"/>
      <c r="I120" s="278"/>
      <c r="J120" s="281"/>
      <c r="K120" s="281"/>
      <c r="L120" s="281"/>
      <c r="M120" s="281"/>
      <c r="N120" s="281"/>
      <c r="O120" s="281"/>
      <c r="P120" s="282"/>
      <c r="Q120" s="282"/>
      <c r="R120" s="15"/>
      <c r="S120" s="281"/>
      <c r="T120" s="281"/>
      <c r="U120" s="281"/>
      <c r="V120" s="281"/>
      <c r="W120" s="279" t="s">
        <v>213</v>
      </c>
      <c r="X120" s="281"/>
      <c r="Y120" s="283"/>
      <c r="Z120" s="15"/>
      <c r="AA120" s="15"/>
      <c r="AB120" s="278"/>
      <c r="AC120" s="278"/>
      <c r="AD120" s="280"/>
      <c r="AE120" s="278"/>
      <c r="AF120" s="278"/>
      <c r="AG120" s="278"/>
      <c r="AH120" s="278"/>
      <c r="AI120" s="278"/>
      <c r="AJ120" s="280"/>
      <c r="AK120" s="280"/>
      <c r="AL120" s="280"/>
      <c r="AM120" s="15"/>
      <c r="AN120" s="284"/>
      <c r="AO120" s="15"/>
      <c r="AP120" s="280"/>
      <c r="AQ120" s="279" t="s">
        <v>213</v>
      </c>
      <c r="AR120" s="278"/>
      <c r="AS120" s="278"/>
      <c r="AT120" s="278"/>
      <c r="AU120" s="278"/>
      <c r="AV120" s="278"/>
      <c r="AW120" s="278"/>
      <c r="AX120" s="278"/>
      <c r="AY120" s="278"/>
      <c r="AZ120" s="278"/>
      <c r="BA120" s="280"/>
    </row>
    <row r="121" customFormat="false" ht="23.25" hidden="false" customHeight="true" outlineLevel="0" collapsed="false">
      <c r="A121" s="285"/>
      <c r="B121" s="286" t="s">
        <v>214</v>
      </c>
      <c r="C121" s="287"/>
      <c r="D121" s="285"/>
      <c r="E121" s="285"/>
      <c r="F121" s="288"/>
      <c r="G121" s="285"/>
      <c r="H121" s="285"/>
      <c r="I121" s="285"/>
      <c r="J121" s="285"/>
      <c r="K121" s="289"/>
      <c r="L121" s="289"/>
      <c r="M121" s="289"/>
      <c r="N121" s="289"/>
      <c r="O121" s="289"/>
      <c r="P121" s="285"/>
      <c r="Q121" s="285"/>
      <c r="R121" s="287"/>
      <c r="S121" s="285"/>
      <c r="T121" s="289"/>
      <c r="U121" s="289"/>
      <c r="V121" s="289"/>
      <c r="W121" s="287"/>
      <c r="X121" s="288"/>
      <c r="Y121" s="290" t="s">
        <v>215</v>
      </c>
      <c r="Z121" s="287"/>
      <c r="AA121" s="285"/>
      <c r="AB121" s="285"/>
      <c r="AC121" s="285"/>
      <c r="AD121" s="288"/>
      <c r="AE121" s="285"/>
      <c r="AF121" s="285"/>
      <c r="AG121" s="285"/>
      <c r="AH121" s="285"/>
      <c r="AI121" s="285"/>
      <c r="AJ121" s="288"/>
      <c r="AK121" s="288"/>
      <c r="AL121" s="288"/>
      <c r="AM121" s="291" t="s">
        <v>216</v>
      </c>
      <c r="AN121" s="291"/>
      <c r="AO121" s="291"/>
      <c r="AP121" s="291"/>
      <c r="AQ121" s="291"/>
      <c r="AR121" s="291"/>
      <c r="AS121" s="291"/>
      <c r="AT121" s="291"/>
      <c r="AU121" s="291"/>
      <c r="AV121" s="291"/>
      <c r="AW121" s="291"/>
      <c r="AX121" s="291"/>
      <c r="AY121" s="291"/>
      <c r="AZ121" s="291"/>
      <c r="BA121" s="288"/>
    </row>
    <row r="122" customFormat="false" ht="80.25" hidden="false" customHeight="true" outlineLevel="0" collapsed="false">
      <c r="A122" s="292"/>
      <c r="B122" s="293"/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80"/>
      <c r="N122" s="280"/>
      <c r="O122" s="278"/>
      <c r="P122" s="278"/>
      <c r="Q122" s="278"/>
      <c r="R122" s="294"/>
      <c r="S122" s="292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5"/>
      <c r="AE122" s="292"/>
      <c r="AF122" s="294"/>
      <c r="AG122" s="294"/>
      <c r="AH122" s="294"/>
      <c r="AI122" s="294"/>
      <c r="AJ122" s="280"/>
      <c r="AK122" s="280"/>
      <c r="AL122" s="280"/>
      <c r="AM122" s="292"/>
      <c r="AN122" s="292"/>
      <c r="AO122" s="292"/>
      <c r="AP122" s="292"/>
      <c r="AQ122" s="292"/>
      <c r="AR122" s="292"/>
      <c r="AS122" s="292"/>
      <c r="AT122" s="292"/>
      <c r="AU122" s="292"/>
      <c r="AV122" s="292"/>
      <c r="AW122" s="292"/>
      <c r="AX122" s="292"/>
      <c r="AY122" s="292"/>
      <c r="AZ122" s="293"/>
      <c r="BA122" s="280"/>
    </row>
    <row r="123" customFormat="false" ht="22.5" hidden="false" customHeight="false" outlineLevel="0" collapsed="false">
      <c r="A123" s="296"/>
      <c r="B123" s="278"/>
      <c r="C123" s="278"/>
      <c r="D123" s="297" t="s">
        <v>217</v>
      </c>
      <c r="E123" s="278"/>
      <c r="F123" s="278"/>
      <c r="G123" s="278"/>
      <c r="H123" s="278"/>
      <c r="I123" s="278"/>
      <c r="J123" s="278"/>
      <c r="K123" s="278"/>
      <c r="L123" s="278"/>
      <c r="M123" s="2"/>
      <c r="N123" s="2"/>
      <c r="O123" s="278"/>
      <c r="P123" s="278"/>
      <c r="Q123" s="278"/>
      <c r="R123" s="296"/>
      <c r="S123" s="278"/>
      <c r="T123" s="278"/>
      <c r="U123" s="278"/>
      <c r="V123" s="278"/>
      <c r="W123" s="297" t="s">
        <v>218</v>
      </c>
      <c r="X123" s="278"/>
      <c r="Y123" s="278"/>
      <c r="Z123" s="278"/>
      <c r="AA123" s="278"/>
      <c r="AB123" s="278"/>
      <c r="AC123" s="278"/>
      <c r="AD123" s="2"/>
      <c r="AE123" s="278"/>
      <c r="AF123" s="278"/>
      <c r="AG123" s="278"/>
      <c r="AH123" s="278"/>
      <c r="AI123" s="278"/>
      <c r="AJ123" s="2"/>
      <c r="AK123" s="2"/>
      <c r="AL123" s="2"/>
      <c r="AM123" s="2"/>
      <c r="AN123" s="2"/>
      <c r="AO123" s="2"/>
      <c r="AP123" s="298" t="s">
        <v>219</v>
      </c>
      <c r="AQ123" s="298"/>
      <c r="AR123" s="298"/>
      <c r="AS123" s="2"/>
      <c r="AT123" s="2"/>
      <c r="AU123" s="2"/>
      <c r="AV123" s="2"/>
      <c r="AW123" s="2"/>
      <c r="AX123" s="2"/>
      <c r="AY123" s="278"/>
      <c r="AZ123" s="278"/>
      <c r="BA123" s="297"/>
    </row>
    <row r="124" customFormat="false" ht="17.25" hidden="false" customHeight="false" outlineLevel="0" collapsed="false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</row>
    <row r="125" customFormat="false" ht="17.25" hidden="false" customHeight="false" outlineLevel="0" collapsed="false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</row>
    <row r="126" customFormat="false" ht="70.5" hidden="false" customHeight="true" outlineLevel="0" collapsed="false">
      <c r="A126" s="278"/>
      <c r="B126" s="279"/>
      <c r="C126" s="15"/>
      <c r="D126" s="278"/>
      <c r="E126" s="278"/>
      <c r="F126" s="280"/>
      <c r="G126" s="278"/>
      <c r="H126" s="278"/>
      <c r="I126" s="278"/>
      <c r="J126" s="281"/>
      <c r="K126" s="281"/>
      <c r="L126" s="281"/>
      <c r="M126" s="281"/>
      <c r="N126" s="281"/>
      <c r="O126" s="281"/>
      <c r="P126" s="282"/>
      <c r="Q126" s="282"/>
      <c r="R126" s="15"/>
      <c r="S126" s="281"/>
      <c r="T126" s="281"/>
      <c r="U126" s="281"/>
      <c r="V126" s="281"/>
      <c r="W126" s="279"/>
      <c r="X126" s="281"/>
      <c r="Y126" s="283"/>
      <c r="Z126" s="15"/>
      <c r="AA126" s="15"/>
      <c r="AB126" s="278"/>
      <c r="AC126" s="278"/>
      <c r="AD126" s="280"/>
      <c r="AE126" s="278"/>
      <c r="AF126" s="278"/>
      <c r="AG126" s="278"/>
      <c r="AH126" s="299" t="s">
        <v>220</v>
      </c>
      <c r="AI126" s="299"/>
      <c r="AJ126" s="299"/>
      <c r="AK126" s="299"/>
      <c r="AL126" s="299"/>
      <c r="AM126" s="299"/>
      <c r="AN126" s="299"/>
      <c r="AO126" s="299"/>
      <c r="AP126" s="299"/>
      <c r="AQ126" s="299"/>
      <c r="AR126" s="299"/>
      <c r="AS126" s="299"/>
      <c r="AT126" s="299"/>
      <c r="AU126" s="299"/>
      <c r="AV126" s="299"/>
      <c r="AW126" s="299"/>
      <c r="AX126" s="299"/>
      <c r="AY126" s="299"/>
      <c r="AZ126" s="299"/>
      <c r="BA126" s="299"/>
    </row>
    <row r="127" customFormat="false" ht="92.25" hidden="false" customHeight="true" outlineLevel="0" collapsed="false">
      <c r="A127" s="47" t="s">
        <v>221</v>
      </c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K127" s="300"/>
      <c r="AL127" s="300"/>
      <c r="AM127" s="300"/>
      <c r="AN127" s="300"/>
      <c r="AO127" s="300"/>
      <c r="AP127" s="300"/>
      <c r="AQ127" s="300"/>
      <c r="AR127" s="300"/>
      <c r="AS127" s="300"/>
      <c r="AT127" s="300"/>
      <c r="AU127" s="300"/>
      <c r="AV127" s="39"/>
      <c r="AW127" s="47"/>
      <c r="AX127" s="47"/>
      <c r="AY127" s="47"/>
      <c r="AZ127" s="47"/>
    </row>
    <row r="128" customFormat="false" ht="27" hidden="false" customHeight="false" outlineLevel="0" collapsed="false">
      <c r="A128" s="47" t="s">
        <v>222</v>
      </c>
      <c r="B128" s="300"/>
      <c r="C128" s="300"/>
      <c r="D128" s="300"/>
      <c r="E128" s="300"/>
      <c r="F128" s="300"/>
      <c r="G128" s="300"/>
      <c r="H128" s="300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47"/>
      <c r="T128" s="300"/>
      <c r="U128" s="300"/>
      <c r="V128" s="300"/>
      <c r="W128" s="300"/>
      <c r="X128" s="300"/>
      <c r="Y128" s="300"/>
      <c r="Z128" s="300"/>
      <c r="AA128" s="300"/>
      <c r="AB128" s="300"/>
      <c r="AC128" s="300"/>
      <c r="AD128" s="300"/>
      <c r="AE128" s="300"/>
      <c r="AF128" s="300"/>
      <c r="AG128" s="300"/>
      <c r="AH128" s="47"/>
      <c r="AI128" s="300"/>
      <c r="AJ128" s="47"/>
      <c r="AK128" s="300"/>
      <c r="AL128" s="300"/>
      <c r="AM128" s="300"/>
      <c r="AN128" s="300"/>
      <c r="AO128" s="300"/>
      <c r="AP128" s="300"/>
      <c r="AQ128" s="300"/>
      <c r="AR128" s="300"/>
      <c r="AS128" s="300"/>
      <c r="AT128" s="300"/>
      <c r="AU128" s="39"/>
      <c r="AV128" s="39"/>
      <c r="AW128" s="300"/>
      <c r="AX128" s="300"/>
      <c r="AY128" s="300"/>
      <c r="AZ128" s="300"/>
      <c r="BA128" s="300"/>
    </row>
    <row r="129" customFormat="false" ht="17.25" hidden="false" customHeight="false" outlineLevel="0" collapsed="false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31">
    <mergeCell ref="AQ1:AY1"/>
    <mergeCell ref="AQ2:AY2"/>
    <mergeCell ref="AQ3:AY3"/>
    <mergeCell ref="P4:AG4"/>
    <mergeCell ref="P5:AG5"/>
    <mergeCell ref="AP5:AX5"/>
    <mergeCell ref="AP7:AZ8"/>
    <mergeCell ref="P8:AG8"/>
    <mergeCell ref="R9:AE9"/>
    <mergeCell ref="AP9:AX10"/>
    <mergeCell ref="AM21:AZ25"/>
    <mergeCell ref="A28:A29"/>
    <mergeCell ref="B28:E28"/>
    <mergeCell ref="F28:I28"/>
    <mergeCell ref="J28:N28"/>
    <mergeCell ref="O28:R28"/>
    <mergeCell ref="S28:W28"/>
    <mergeCell ref="X28:AA28"/>
    <mergeCell ref="AB28:AE28"/>
    <mergeCell ref="AF28:AI28"/>
    <mergeCell ref="AJ28:AN28"/>
    <mergeCell ref="AO28:AR28"/>
    <mergeCell ref="AS28:AW28"/>
    <mergeCell ref="AX28:BA28"/>
    <mergeCell ref="A35:E35"/>
    <mergeCell ref="I35:M35"/>
    <mergeCell ref="A37:Y37"/>
    <mergeCell ref="AB37:AL37"/>
    <mergeCell ref="AO37:BA37"/>
    <mergeCell ref="A38:B38"/>
    <mergeCell ref="C38:F38"/>
    <mergeCell ref="G38:J38"/>
    <mergeCell ref="K38:N38"/>
    <mergeCell ref="O38:Q38"/>
    <mergeCell ref="R38:T38"/>
    <mergeCell ref="U38:W38"/>
    <mergeCell ref="X38:Y38"/>
    <mergeCell ref="AA38:AH38"/>
    <mergeCell ref="AI38:AJ38"/>
    <mergeCell ref="AK38:AL38"/>
    <mergeCell ref="AN38:AU38"/>
    <mergeCell ref="AV38:AY38"/>
    <mergeCell ref="AZ38:BA38"/>
    <mergeCell ref="A39:B39"/>
    <mergeCell ref="C39:F39"/>
    <mergeCell ref="G39:J39"/>
    <mergeCell ref="K39:N39"/>
    <mergeCell ref="O39:Q39"/>
    <mergeCell ref="R39:T39"/>
    <mergeCell ref="U39:W39"/>
    <mergeCell ref="X39:Y39"/>
    <mergeCell ref="AA39:AH39"/>
    <mergeCell ref="AI39:AJ39"/>
    <mergeCell ref="AK39:AL39"/>
    <mergeCell ref="AN39:AU39"/>
    <mergeCell ref="AV39:AY39"/>
    <mergeCell ref="AZ39:BA39"/>
    <mergeCell ref="A40:B40"/>
    <mergeCell ref="C40:F40"/>
    <mergeCell ref="G40:J40"/>
    <mergeCell ref="K40:N40"/>
    <mergeCell ref="O40:Q40"/>
    <mergeCell ref="R40:T40"/>
    <mergeCell ref="U40:W40"/>
    <mergeCell ref="X40:Y40"/>
    <mergeCell ref="AA40:AH40"/>
    <mergeCell ref="AI40:AJ40"/>
    <mergeCell ref="AK40:AL40"/>
    <mergeCell ref="AN40:AU40"/>
    <mergeCell ref="AV40:AY40"/>
    <mergeCell ref="AZ40:BA40"/>
    <mergeCell ref="A41:B41"/>
    <mergeCell ref="C41:F41"/>
    <mergeCell ref="G41:J41"/>
    <mergeCell ref="K41:N41"/>
    <mergeCell ref="O41:Q41"/>
    <mergeCell ref="R41:T41"/>
    <mergeCell ref="U41:W41"/>
    <mergeCell ref="X41:Y41"/>
    <mergeCell ref="AA41:AH41"/>
    <mergeCell ref="AI41:AJ41"/>
    <mergeCell ref="AK41:AL41"/>
    <mergeCell ref="AN41:AU43"/>
    <mergeCell ref="AV41:AY43"/>
    <mergeCell ref="AZ41:BA43"/>
    <mergeCell ref="A42:B42"/>
    <mergeCell ref="C42:F42"/>
    <mergeCell ref="G42:J42"/>
    <mergeCell ref="K42:N42"/>
    <mergeCell ref="O42:Q42"/>
    <mergeCell ref="R42:T42"/>
    <mergeCell ref="U42:W42"/>
    <mergeCell ref="X42:Y42"/>
    <mergeCell ref="AA42:AH42"/>
    <mergeCell ref="AI42:AJ42"/>
    <mergeCell ref="AK42:AL42"/>
    <mergeCell ref="A43:B43"/>
    <mergeCell ref="C43:F43"/>
    <mergeCell ref="G43:J43"/>
    <mergeCell ref="K43:N43"/>
    <mergeCell ref="O43:Q43"/>
    <mergeCell ref="R43:T43"/>
    <mergeCell ref="U43:W43"/>
    <mergeCell ref="X43:Y43"/>
    <mergeCell ref="AA43:AH43"/>
    <mergeCell ref="AI43:AJ43"/>
    <mergeCell ref="AK43:AL43"/>
    <mergeCell ref="A44:BA44"/>
    <mergeCell ref="A45:C50"/>
    <mergeCell ref="D45:Q50"/>
    <mergeCell ref="R45:W45"/>
    <mergeCell ref="X45:Y50"/>
    <mergeCell ref="Z45:AK45"/>
    <mergeCell ref="AL45:BA45"/>
    <mergeCell ref="R46:S50"/>
    <mergeCell ref="T46:V50"/>
    <mergeCell ref="W46:W50"/>
    <mergeCell ref="Z46:AA50"/>
    <mergeCell ref="AB46:AI46"/>
    <mergeCell ref="AJ46:AK50"/>
    <mergeCell ref="AL46:AO46"/>
    <mergeCell ref="AP46:AS46"/>
    <mergeCell ref="AT46:AW46"/>
    <mergeCell ref="AX46:BA46"/>
    <mergeCell ref="AB47:AC50"/>
    <mergeCell ref="AD47:AI47"/>
    <mergeCell ref="AL47:BA47"/>
    <mergeCell ref="AD48:AE50"/>
    <mergeCell ref="AF48:AG50"/>
    <mergeCell ref="AH48:AI50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AL49:BA49"/>
    <mergeCell ref="AL50:AM50"/>
    <mergeCell ref="AN50:AO50"/>
    <mergeCell ref="AP50:AQ50"/>
    <mergeCell ref="AR50:AS50"/>
    <mergeCell ref="AT50:AU50"/>
    <mergeCell ref="AV50:AW50"/>
    <mergeCell ref="AX50:AY50"/>
    <mergeCell ref="AZ50:BA50"/>
    <mergeCell ref="A51:BA51"/>
    <mergeCell ref="A52:BA52"/>
    <mergeCell ref="A53:C53"/>
    <mergeCell ref="D53:Q53"/>
    <mergeCell ref="R53:S53"/>
    <mergeCell ref="T53:U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AV53:AW53"/>
    <mergeCell ref="AX53:AY53"/>
    <mergeCell ref="AZ53:BA53"/>
    <mergeCell ref="A54:C54"/>
    <mergeCell ref="D54:Q54"/>
    <mergeCell ref="R54:S54"/>
    <mergeCell ref="T54:U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Z54:BA54"/>
    <mergeCell ref="A55:C55"/>
    <mergeCell ref="D55:Q55"/>
    <mergeCell ref="R55:S55"/>
    <mergeCell ref="T55:U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V55:AW55"/>
    <mergeCell ref="AX55:AY55"/>
    <mergeCell ref="AZ55:BA55"/>
    <mergeCell ref="A56:C56"/>
    <mergeCell ref="D56:Q56"/>
    <mergeCell ref="R56:S56"/>
    <mergeCell ref="T56:U56"/>
    <mergeCell ref="X56:Y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AT56:AU56"/>
    <mergeCell ref="AV56:AW56"/>
    <mergeCell ref="AX56:AY56"/>
    <mergeCell ref="AZ56:BA56"/>
    <mergeCell ref="A57:Q57"/>
    <mergeCell ref="R57:S57"/>
    <mergeCell ref="T57:V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AT57:AU57"/>
    <mergeCell ref="AV57:AW57"/>
    <mergeCell ref="AX57:AY57"/>
    <mergeCell ref="AZ57:BA57"/>
    <mergeCell ref="A58:BA58"/>
    <mergeCell ref="A59:C59"/>
    <mergeCell ref="D59:Q59"/>
    <mergeCell ref="R59:S59"/>
    <mergeCell ref="T59:U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AZ59:BA59"/>
    <mergeCell ref="A60:C60"/>
    <mergeCell ref="D60:Q60"/>
    <mergeCell ref="R60:S60"/>
    <mergeCell ref="T60:U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A61:C61"/>
    <mergeCell ref="D61:Q61"/>
    <mergeCell ref="R61:S61"/>
    <mergeCell ref="T61:U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A62:C62"/>
    <mergeCell ref="D62:Q62"/>
    <mergeCell ref="R62:S62"/>
    <mergeCell ref="T62:U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Z62:BA62"/>
    <mergeCell ref="A63:C63"/>
    <mergeCell ref="D63:Q63"/>
    <mergeCell ref="T63:U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A64:C64"/>
    <mergeCell ref="D64:Q64"/>
    <mergeCell ref="R64:S64"/>
    <mergeCell ref="T64:U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AZ64:BA64"/>
    <mergeCell ref="A65:C65"/>
    <mergeCell ref="D65:Q65"/>
    <mergeCell ref="R65:S65"/>
    <mergeCell ref="T65:U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AT65:AU65"/>
    <mergeCell ref="AV65:AW65"/>
    <mergeCell ref="AX65:AY65"/>
    <mergeCell ref="AZ65:BA65"/>
    <mergeCell ref="A66:C66"/>
    <mergeCell ref="D66:Q66"/>
    <mergeCell ref="R66:S66"/>
    <mergeCell ref="T66:U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AT66:AU66"/>
    <mergeCell ref="AV66:AW66"/>
    <mergeCell ref="AX66:AY66"/>
    <mergeCell ref="AZ66:BA66"/>
    <mergeCell ref="A67:C67"/>
    <mergeCell ref="D67:Q67"/>
    <mergeCell ref="R67:S67"/>
    <mergeCell ref="T67:U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AX67:AY67"/>
    <mergeCell ref="AZ67:BA67"/>
    <mergeCell ref="A68:C68"/>
    <mergeCell ref="D68:Q68"/>
    <mergeCell ref="T68:U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A69:C69"/>
    <mergeCell ref="D69:Q69"/>
    <mergeCell ref="U69:V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A70:C70"/>
    <mergeCell ref="D70:Q70"/>
    <mergeCell ref="R70:S70"/>
    <mergeCell ref="T70:U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AZ70:BA70"/>
    <mergeCell ref="A71:C71"/>
    <mergeCell ref="D71:Q71"/>
    <mergeCell ref="R71:S71"/>
    <mergeCell ref="T71:U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A72:C72"/>
    <mergeCell ref="D72:Q72"/>
    <mergeCell ref="R72:S72"/>
    <mergeCell ref="T72:U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A73:C73"/>
    <mergeCell ref="D73:Q73"/>
    <mergeCell ref="T73:U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AV73:AW73"/>
    <mergeCell ref="AX73:AY73"/>
    <mergeCell ref="AZ73:BA73"/>
    <mergeCell ref="A74:C74"/>
    <mergeCell ref="D74:Q74"/>
    <mergeCell ref="R74:S74"/>
    <mergeCell ref="T74:U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V74:AW74"/>
    <mergeCell ref="AX74:AY74"/>
    <mergeCell ref="AZ74:BA74"/>
    <mergeCell ref="A75:C75"/>
    <mergeCell ref="D75:Q75"/>
    <mergeCell ref="R75:S75"/>
    <mergeCell ref="T75:U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A76:C76"/>
    <mergeCell ref="D76:Q76"/>
    <mergeCell ref="R76:S76"/>
    <mergeCell ref="T76:U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AZ76:BA76"/>
    <mergeCell ref="A77:C77"/>
    <mergeCell ref="D77:Q77"/>
    <mergeCell ref="R77:S77"/>
    <mergeCell ref="T77:U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A78:C78"/>
    <mergeCell ref="D78:Q78"/>
    <mergeCell ref="R78:S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AZ78:BA78"/>
    <mergeCell ref="A79:C79"/>
    <mergeCell ref="D79:Q79"/>
    <mergeCell ref="R79:S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AX79:AY79"/>
    <mergeCell ref="AZ79:BA79"/>
    <mergeCell ref="A80:C80"/>
    <mergeCell ref="D80:Q80"/>
    <mergeCell ref="R80:S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AZ80:BA80"/>
    <mergeCell ref="A81:C81"/>
    <mergeCell ref="D81:Q81"/>
    <mergeCell ref="R81:S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A82:Q82"/>
    <mergeCell ref="R82:S82"/>
    <mergeCell ref="T82:V82"/>
    <mergeCell ref="X82:Y82"/>
    <mergeCell ref="Z82:AA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AV82:AW82"/>
    <mergeCell ref="AX82:AY82"/>
    <mergeCell ref="AZ82:BA82"/>
    <mergeCell ref="A83:Q83"/>
    <mergeCell ref="R83:S83"/>
    <mergeCell ref="T83:V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Q83"/>
    <mergeCell ref="AR83:AS83"/>
    <mergeCell ref="AT83:AU83"/>
    <mergeCell ref="AV83:AW83"/>
    <mergeCell ref="AX83:AY83"/>
    <mergeCell ref="AZ83:BA83"/>
    <mergeCell ref="A84:BA84"/>
    <mergeCell ref="A85:BA85"/>
    <mergeCell ref="A86:C86"/>
    <mergeCell ref="D86:Q86"/>
    <mergeCell ref="R86:S86"/>
    <mergeCell ref="T86:U86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AN86:AO86"/>
    <mergeCell ref="AP86:AQ86"/>
    <mergeCell ref="AR86:AS86"/>
    <mergeCell ref="AT86:AU86"/>
    <mergeCell ref="AV86:AW86"/>
    <mergeCell ref="AX86:AY86"/>
    <mergeCell ref="AZ86:BA86"/>
    <mergeCell ref="A87:C87"/>
    <mergeCell ref="D87:Q87"/>
    <mergeCell ref="R87:S87"/>
    <mergeCell ref="T87:U87"/>
    <mergeCell ref="X87:Y87"/>
    <mergeCell ref="Z87:AA87"/>
    <mergeCell ref="AB87:AC87"/>
    <mergeCell ref="AD87:AE87"/>
    <mergeCell ref="AF87:AG87"/>
    <mergeCell ref="AH87:AI87"/>
    <mergeCell ref="AJ87:AK87"/>
    <mergeCell ref="AL87:AM87"/>
    <mergeCell ref="AN87:AO87"/>
    <mergeCell ref="AP87:AQ87"/>
    <mergeCell ref="AR87:AS87"/>
    <mergeCell ref="AT87:AU87"/>
    <mergeCell ref="AV87:AW87"/>
    <mergeCell ref="AX87:AY87"/>
    <mergeCell ref="AZ87:BA87"/>
    <mergeCell ref="A88:C88"/>
    <mergeCell ref="D88:Q88"/>
    <mergeCell ref="R88:S88"/>
    <mergeCell ref="T88:U88"/>
    <mergeCell ref="X88:Y88"/>
    <mergeCell ref="Z88:AA88"/>
    <mergeCell ref="AB88:AC88"/>
    <mergeCell ref="AD88:AE88"/>
    <mergeCell ref="AF88:AG88"/>
    <mergeCell ref="AH88:AI88"/>
    <mergeCell ref="AJ88:AK88"/>
    <mergeCell ref="AL88:AM88"/>
    <mergeCell ref="AN88:AO88"/>
    <mergeCell ref="AP88:AQ88"/>
    <mergeCell ref="AR88:AS88"/>
    <mergeCell ref="AT88:AU88"/>
    <mergeCell ref="AV88:AW88"/>
    <mergeCell ref="AX88:AY88"/>
    <mergeCell ref="AZ88:BA88"/>
    <mergeCell ref="A89:C89"/>
    <mergeCell ref="D89:Q89"/>
    <mergeCell ref="R89:S89"/>
    <mergeCell ref="T89:U89"/>
    <mergeCell ref="X89:Y89"/>
    <mergeCell ref="Z89:AA89"/>
    <mergeCell ref="AB89:AC89"/>
    <mergeCell ref="AD89:AE89"/>
    <mergeCell ref="AF89:AG89"/>
    <mergeCell ref="AH89:AI89"/>
    <mergeCell ref="AJ89:AK89"/>
    <mergeCell ref="AL89:AM89"/>
    <mergeCell ref="AN89:AO89"/>
    <mergeCell ref="AP89:AQ89"/>
    <mergeCell ref="AR89:AS89"/>
    <mergeCell ref="AT89:AU89"/>
    <mergeCell ref="AV89:AW89"/>
    <mergeCell ref="AX89:AY89"/>
    <mergeCell ref="AZ89:BA89"/>
    <mergeCell ref="A90:C90"/>
    <mergeCell ref="D90:Q90"/>
    <mergeCell ref="R90:S90"/>
    <mergeCell ref="T90:U90"/>
    <mergeCell ref="X90:Y90"/>
    <mergeCell ref="Z90:AA90"/>
    <mergeCell ref="AB90:AC90"/>
    <mergeCell ref="AD90:AE90"/>
    <mergeCell ref="AF90:AG90"/>
    <mergeCell ref="AH90:AI90"/>
    <mergeCell ref="AJ90:AK90"/>
    <mergeCell ref="AL90:AM90"/>
    <mergeCell ref="AN90:AO90"/>
    <mergeCell ref="AP90:AQ90"/>
    <mergeCell ref="AR90:AS90"/>
    <mergeCell ref="AT90:AU90"/>
    <mergeCell ref="AV90:AW90"/>
    <mergeCell ref="AX90:AY90"/>
    <mergeCell ref="AZ90:BA90"/>
    <mergeCell ref="A91:C91"/>
    <mergeCell ref="D91:Q91"/>
    <mergeCell ref="R91:S91"/>
    <mergeCell ref="T91:U91"/>
    <mergeCell ref="X91:Y91"/>
    <mergeCell ref="Z91:AA91"/>
    <mergeCell ref="AB91:AC91"/>
    <mergeCell ref="AD91:AE91"/>
    <mergeCell ref="AF91:AG91"/>
    <mergeCell ref="AH91:AI91"/>
    <mergeCell ref="AJ91:AK91"/>
    <mergeCell ref="AL91:AM91"/>
    <mergeCell ref="AN91:AO91"/>
    <mergeCell ref="AP91:AQ91"/>
    <mergeCell ref="AR91:AS91"/>
    <mergeCell ref="AT91:AU91"/>
    <mergeCell ref="AV91:AW91"/>
    <mergeCell ref="AX91:AY91"/>
    <mergeCell ref="AZ91:BA91"/>
    <mergeCell ref="A92:C92"/>
    <mergeCell ref="D92:Q92"/>
    <mergeCell ref="R92:S92"/>
    <mergeCell ref="T92:U92"/>
    <mergeCell ref="X92:Y92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AX92:AY92"/>
    <mergeCell ref="AZ92:BA92"/>
    <mergeCell ref="A93:C93"/>
    <mergeCell ref="D93:Q93"/>
    <mergeCell ref="R93:S93"/>
    <mergeCell ref="T93:U93"/>
    <mergeCell ref="X93:Y93"/>
    <mergeCell ref="Z93:AA93"/>
    <mergeCell ref="AB93:AC93"/>
    <mergeCell ref="AD93:AE93"/>
    <mergeCell ref="AF93:AG93"/>
    <mergeCell ref="AH93:AI93"/>
    <mergeCell ref="AJ93:AK93"/>
    <mergeCell ref="AL93:AM93"/>
    <mergeCell ref="AN93:AO93"/>
    <mergeCell ref="AP93:AQ93"/>
    <mergeCell ref="AR93:AS93"/>
    <mergeCell ref="AT93:AU93"/>
    <mergeCell ref="AV93:AW93"/>
    <mergeCell ref="AX93:AY93"/>
    <mergeCell ref="AZ93:BA93"/>
    <mergeCell ref="A94:C94"/>
    <mergeCell ref="D94:Q94"/>
    <mergeCell ref="R94:S94"/>
    <mergeCell ref="T94:U94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AT94:AU94"/>
    <mergeCell ref="AV94:AW94"/>
    <mergeCell ref="AX94:AY94"/>
    <mergeCell ref="AZ94:BA94"/>
    <mergeCell ref="A95:C95"/>
    <mergeCell ref="D95:Q95"/>
    <mergeCell ref="R95:S95"/>
    <mergeCell ref="T95:U95"/>
    <mergeCell ref="X95:Y95"/>
    <mergeCell ref="Z95:AA95"/>
    <mergeCell ref="AB95:AC95"/>
    <mergeCell ref="AD95:AE95"/>
    <mergeCell ref="AF95:AG95"/>
    <mergeCell ref="AH95:AI95"/>
    <mergeCell ref="AJ95:AK95"/>
    <mergeCell ref="AL95:AM95"/>
    <mergeCell ref="AN95:AO95"/>
    <mergeCell ref="AP95:AQ95"/>
    <mergeCell ref="AR95:AS95"/>
    <mergeCell ref="AT95:AU95"/>
    <mergeCell ref="AV95:AW95"/>
    <mergeCell ref="AX95:AY95"/>
    <mergeCell ref="AZ95:BA95"/>
    <mergeCell ref="A96:C96"/>
    <mergeCell ref="D96:Q96"/>
    <mergeCell ref="R96:S96"/>
    <mergeCell ref="T96:U96"/>
    <mergeCell ref="X96:Y96"/>
    <mergeCell ref="Z96:AA96"/>
    <mergeCell ref="AB96:AC96"/>
    <mergeCell ref="AD96:AE96"/>
    <mergeCell ref="AF96:AG96"/>
    <mergeCell ref="AH96:AI96"/>
    <mergeCell ref="AJ96:AK96"/>
    <mergeCell ref="AL96:AM96"/>
    <mergeCell ref="AN96:AO96"/>
    <mergeCell ref="AP96:AQ96"/>
    <mergeCell ref="AR96:AS96"/>
    <mergeCell ref="AT96:AU96"/>
    <mergeCell ref="AV96:AW96"/>
    <mergeCell ref="AX96:AY96"/>
    <mergeCell ref="AZ96:BA96"/>
    <mergeCell ref="A97:C97"/>
    <mergeCell ref="D97:Q97"/>
    <mergeCell ref="R97:S97"/>
    <mergeCell ref="T97:U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AN97:AO97"/>
    <mergeCell ref="AP97:AQ97"/>
    <mergeCell ref="AR97:AS97"/>
    <mergeCell ref="AT97:AU97"/>
    <mergeCell ref="AV97:AW97"/>
    <mergeCell ref="AX97:AY97"/>
    <mergeCell ref="AZ97:BA97"/>
    <mergeCell ref="A98:C98"/>
    <mergeCell ref="D98:Q98"/>
    <mergeCell ref="R98:S98"/>
    <mergeCell ref="T98:U98"/>
    <mergeCell ref="X98:Y98"/>
    <mergeCell ref="Z98:AA98"/>
    <mergeCell ref="AB98:AC98"/>
    <mergeCell ref="AD98:AE98"/>
    <mergeCell ref="AF98:AG98"/>
    <mergeCell ref="AH98:AI98"/>
    <mergeCell ref="AJ98:AK98"/>
    <mergeCell ref="AL98:AM98"/>
    <mergeCell ref="AN98:AO98"/>
    <mergeCell ref="AP98:AQ98"/>
    <mergeCell ref="AR98:AS98"/>
    <mergeCell ref="AT98:AU98"/>
    <mergeCell ref="AV98:AW98"/>
    <mergeCell ref="AX98:AY98"/>
    <mergeCell ref="AZ98:BA98"/>
    <mergeCell ref="A99:Q99"/>
    <mergeCell ref="R99:S99"/>
    <mergeCell ref="T99:V99"/>
    <mergeCell ref="X99:Y99"/>
    <mergeCell ref="Z99:AA99"/>
    <mergeCell ref="AB99:AC99"/>
    <mergeCell ref="AD99:AE99"/>
    <mergeCell ref="AF99:AG99"/>
    <mergeCell ref="AH99:AI99"/>
    <mergeCell ref="AJ99:AK99"/>
    <mergeCell ref="AL99:AM99"/>
    <mergeCell ref="AN99:AO99"/>
    <mergeCell ref="AP99:AQ99"/>
    <mergeCell ref="AR99:AS99"/>
    <mergeCell ref="AT99:AU99"/>
    <mergeCell ref="AV99:AW99"/>
    <mergeCell ref="AX99:AY99"/>
    <mergeCell ref="AZ99:BA99"/>
    <mergeCell ref="D100:Q100"/>
    <mergeCell ref="R100:S100"/>
    <mergeCell ref="T100:U100"/>
    <mergeCell ref="X100:Y100"/>
    <mergeCell ref="Z100:AA100"/>
    <mergeCell ref="AB100:AC100"/>
    <mergeCell ref="AD100:AE100"/>
    <mergeCell ref="AF100:AG100"/>
    <mergeCell ref="AH100:AI100"/>
    <mergeCell ref="AJ100:AK100"/>
    <mergeCell ref="AL100:AM100"/>
    <mergeCell ref="AN100:AO100"/>
    <mergeCell ref="AP100:AQ100"/>
    <mergeCell ref="AR100:AS100"/>
    <mergeCell ref="AT100:AU100"/>
    <mergeCell ref="AV100:AW100"/>
    <mergeCell ref="AX100:AY100"/>
    <mergeCell ref="AZ100:BA100"/>
    <mergeCell ref="D101:Q101"/>
    <mergeCell ref="R101:S101"/>
    <mergeCell ref="T101:U101"/>
    <mergeCell ref="X101:Y101"/>
    <mergeCell ref="Z101:AA101"/>
    <mergeCell ref="AB101:AC101"/>
    <mergeCell ref="AD101:AE101"/>
    <mergeCell ref="AF101:AG101"/>
    <mergeCell ref="AH101:AI101"/>
    <mergeCell ref="AJ101:AK101"/>
    <mergeCell ref="AL101:AM101"/>
    <mergeCell ref="AN101:AO101"/>
    <mergeCell ref="AP101:AQ101"/>
    <mergeCell ref="AR101:AS101"/>
    <mergeCell ref="AT101:AU101"/>
    <mergeCell ref="AV101:AW101"/>
    <mergeCell ref="AX101:AY101"/>
    <mergeCell ref="AZ101:BA101"/>
    <mergeCell ref="D102:Q102"/>
    <mergeCell ref="R102:S102"/>
    <mergeCell ref="T102:U102"/>
    <mergeCell ref="X102:Y102"/>
    <mergeCell ref="Z102:AA102"/>
    <mergeCell ref="AB102:AC102"/>
    <mergeCell ref="AD102:AE102"/>
    <mergeCell ref="AF102:AG102"/>
    <mergeCell ref="AH102:AI102"/>
    <mergeCell ref="AJ102:AK102"/>
    <mergeCell ref="AL102:AM102"/>
    <mergeCell ref="AN102:AO102"/>
    <mergeCell ref="AP102:AQ102"/>
    <mergeCell ref="AR102:AS102"/>
    <mergeCell ref="AT102:AU102"/>
    <mergeCell ref="AV102:AW102"/>
    <mergeCell ref="AX102:AY102"/>
    <mergeCell ref="AZ102:BA102"/>
    <mergeCell ref="D103:Q103"/>
    <mergeCell ref="R103:S103"/>
    <mergeCell ref="T103:U103"/>
    <mergeCell ref="X103:Y103"/>
    <mergeCell ref="Z103:AA103"/>
    <mergeCell ref="AB103:AC103"/>
    <mergeCell ref="AD103:AE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A104:Q104"/>
    <mergeCell ref="R104:S104"/>
    <mergeCell ref="T104:V104"/>
    <mergeCell ref="X104:Y104"/>
    <mergeCell ref="Z104:AA104"/>
    <mergeCell ref="AB104:AC104"/>
    <mergeCell ref="AD104:AE104"/>
    <mergeCell ref="AF104:AG104"/>
    <mergeCell ref="AH104:AI104"/>
    <mergeCell ref="AJ104:AK104"/>
    <mergeCell ref="AL104:AM104"/>
    <mergeCell ref="AN104:AO104"/>
    <mergeCell ref="AP104:AQ104"/>
    <mergeCell ref="AR104:AS104"/>
    <mergeCell ref="AT104:AU104"/>
    <mergeCell ref="AV104:AW104"/>
    <mergeCell ref="AX104:AY104"/>
    <mergeCell ref="AZ104:BA104"/>
    <mergeCell ref="A105:AI105"/>
    <mergeCell ref="AJ105:AK105"/>
    <mergeCell ref="AL105:AM105"/>
    <mergeCell ref="AN105:AO105"/>
    <mergeCell ref="AP105:AQ105"/>
    <mergeCell ref="AR105:AS105"/>
    <mergeCell ref="AT105:AU105"/>
    <mergeCell ref="AV105:AW105"/>
    <mergeCell ref="AX105:AY105"/>
    <mergeCell ref="AZ105:BA105"/>
    <mergeCell ref="A106:AI106"/>
    <mergeCell ref="AJ106:AK106"/>
    <mergeCell ref="AL106:AM106"/>
    <mergeCell ref="AN106:AO106"/>
    <mergeCell ref="AP106:AQ106"/>
    <mergeCell ref="AR106:AS106"/>
    <mergeCell ref="AT106:AU106"/>
    <mergeCell ref="AV106:AW106"/>
    <mergeCell ref="AX106:AY106"/>
    <mergeCell ref="AZ106:BA106"/>
    <mergeCell ref="A107:AI107"/>
    <mergeCell ref="AJ107:AK107"/>
    <mergeCell ref="AL107:AM107"/>
    <mergeCell ref="AN107:AO107"/>
    <mergeCell ref="AP107:AQ107"/>
    <mergeCell ref="AR107:AS107"/>
    <mergeCell ref="AT107:AU107"/>
    <mergeCell ref="AV107:AW107"/>
    <mergeCell ref="AX107:AY107"/>
    <mergeCell ref="AZ107:BA107"/>
    <mergeCell ref="A108:AI108"/>
    <mergeCell ref="AJ108:AK108"/>
    <mergeCell ref="AL108:AM108"/>
    <mergeCell ref="AN108:AO108"/>
    <mergeCell ref="AP108:AQ108"/>
    <mergeCell ref="AR108:AS108"/>
    <mergeCell ref="AT108:AU108"/>
    <mergeCell ref="AV108:AW108"/>
    <mergeCell ref="AX108:AY108"/>
    <mergeCell ref="AZ108:BA108"/>
    <mergeCell ref="A109:AI109"/>
    <mergeCell ref="AJ109:AK109"/>
    <mergeCell ref="AL109:AM109"/>
    <mergeCell ref="AN109:AO109"/>
    <mergeCell ref="AP109:AQ109"/>
    <mergeCell ref="AR109:AS109"/>
    <mergeCell ref="AT109:AU109"/>
    <mergeCell ref="AV109:AW109"/>
    <mergeCell ref="AX109:AY109"/>
    <mergeCell ref="AZ109:BA109"/>
    <mergeCell ref="A110:AI110"/>
    <mergeCell ref="AJ110:AK110"/>
    <mergeCell ref="AL110:AM110"/>
    <mergeCell ref="AN110:AO110"/>
    <mergeCell ref="AP110:AQ110"/>
    <mergeCell ref="AR110:AS110"/>
    <mergeCell ref="AT110:AU110"/>
    <mergeCell ref="AV110:AW110"/>
    <mergeCell ref="AX110:AY110"/>
    <mergeCell ref="AZ110:BA110"/>
    <mergeCell ref="B116:AX116"/>
    <mergeCell ref="B117:AX117"/>
    <mergeCell ref="B118:AX118"/>
    <mergeCell ref="AM121:AZ121"/>
    <mergeCell ref="AH126:BA126"/>
  </mergeCells>
  <conditionalFormatting sqref="C39:Y43">
    <cfRule type="cellIs" priority="2" operator="equal" aboveAverage="0" equalAverage="0" bottom="0" percent="0" rank="0" text="" dxfId="0">
      <formula>0</formula>
    </cfRule>
  </conditionalFormatting>
  <conditionalFormatting sqref="AF77:AG81 AL63:BA67 X78:Y81 X63:Y67">
    <cfRule type="cellIs" priority="3" operator="equal" aboveAverage="0" equalAverage="0" bottom="0" percent="0" rank="0" text="" dxfId="1">
      <formula>0</formula>
    </cfRule>
  </conditionalFormatting>
  <conditionalFormatting sqref="R100:XFD100 A99:S99 W99:XFD99 A100:D100 T104 R104 A104 W57:XFD57 A82:A86 D86:XFD86 A103:D103 R103:XFD103 R94:AC98 W104:XFD104 R89:AC89 A105:XFD111 AM112:XFD112 A119:XFD119 A21:AM21 A22:AL25 BA21:XFD25 A11:XFD11 A112:T112 AF89:AG89 AF94:AG98 AD88:AE98 AJ94:XFD98 AJ89:XFD89 AH88:AI98 A14:XFD15 H13:XFD13 A12:F13 A17:XFD20 L16:XFD16 A16:J16 A127:XFD1048576 A113:XFD115 A26:XFD56 H12 AF12:XFD12 BB70:XFD85 B84:BA85 B82:W83 A77:W81 A57:T68 U58:XFD69 D69:S69 D70:W76 A69:C76 T87:U87 X70:BA83">
    <cfRule type="cellIs" priority="4" operator="equal" aboveAverage="0" equalAverage="0" bottom="0" percent="0" rank="0" text="" dxfId="2">
      <formula>0</formula>
    </cfRule>
  </conditionalFormatting>
  <conditionalFormatting sqref="T99:V99">
    <cfRule type="cellIs" priority="5" operator="equal" aboveAverage="0" equalAverage="0" bottom="0" percent="0" rank="0" text="" dxfId="3">
      <formula>0</formula>
    </cfRule>
  </conditionalFormatting>
  <conditionalFormatting sqref="AL74:BA76 X74:Y76">
    <cfRule type="cellIs" priority="6" operator="equal" aboveAverage="0" equalAverage="0" bottom="0" percent="0" rank="0" text="" dxfId="4">
      <formula>0</formula>
    </cfRule>
  </conditionalFormatting>
  <conditionalFormatting sqref="A102:D102 R102:XFD102">
    <cfRule type="cellIs" priority="7" operator="equal" aboveAverage="0" equalAverage="0" bottom="0" percent="0" rank="0" text="" dxfId="5">
      <formula>0</formula>
    </cfRule>
  </conditionalFormatting>
  <conditionalFormatting sqref="A101:D101 R101:XFD101">
    <cfRule type="cellIs" priority="8" operator="equal" aboveAverage="0" equalAverage="0" bottom="0" percent="0" rank="0" text="" dxfId="6">
      <formula>0</formula>
    </cfRule>
  </conditionalFormatting>
  <conditionalFormatting sqref="R90:AC93 AF90:AG93 AJ90:XFD93">
    <cfRule type="cellIs" priority="9" operator="equal" aboveAverage="0" equalAverage="0" bottom="0" percent="0" rank="0" text="" dxfId="7">
      <formula>0</formula>
    </cfRule>
  </conditionalFormatting>
  <conditionalFormatting sqref="A89 A91 A93 A95 A97 D88:Q98">
    <cfRule type="cellIs" priority="10" operator="equal" aboveAverage="0" equalAverage="0" bottom="0" percent="0" rank="0" text="" dxfId="8">
      <formula>0</formula>
    </cfRule>
  </conditionalFormatting>
  <conditionalFormatting sqref="R88:AC88 AF88:AG88 AJ88:XFD88">
    <cfRule type="cellIs" priority="11" operator="equal" aboveAverage="0" equalAverage="0" bottom="0" percent="0" rank="0" text="" dxfId="9">
      <formula>0</formula>
    </cfRule>
  </conditionalFormatting>
  <conditionalFormatting sqref="A116 AY116:XFD116">
    <cfRule type="cellIs" priority="12" operator="equal" aboveAverage="0" equalAverage="0" bottom="0" percent="0" rank="0" text="" dxfId="10">
      <formula>0</formula>
    </cfRule>
  </conditionalFormatting>
  <conditionalFormatting sqref="C39:Y43">
    <cfRule type="cellIs" priority="13" operator="equal" aboveAverage="0" equalAverage="0" bottom="0" percent="0" rank="0" text="" dxfId="11">
      <formula>0</formula>
    </cfRule>
  </conditionalFormatting>
  <conditionalFormatting sqref="A28:AN43 AO41:AU43 AO28:AU38 AV28:AV43 AW28:AY38 AW41:AY43 AZ28:AZ43 BB28:XFD43 BA28:BA38 BA41:BA43">
    <cfRule type="cellIs" priority="14" operator="equal" aboveAverage="0" equalAverage="0" bottom="0" percent="0" rank="0" text="" dxfId="12">
      <formula>0</formula>
    </cfRule>
  </conditionalFormatting>
  <conditionalFormatting sqref="B116">
    <cfRule type="cellIs" priority="15" operator="equal" aboveAverage="0" equalAverage="0" bottom="0" percent="0" rank="0" text="" dxfId="13">
      <formula>0</formula>
    </cfRule>
  </conditionalFormatting>
  <conditionalFormatting sqref="A120:XFD126">
    <cfRule type="cellIs" priority="16" operator="equal" aboveAverage="0" equalAverage="0" bottom="0" percent="0" rank="0" text="" dxfId="14">
      <formula>0</formula>
    </cfRule>
  </conditionalFormatting>
  <conditionalFormatting sqref="A117:B117 AY117:XFD117">
    <cfRule type="cellIs" priority="17" operator="equal" aboveAverage="0" equalAverage="0" bottom="0" percent="0" rank="0" text="" dxfId="15">
      <formula>0</formula>
    </cfRule>
  </conditionalFormatting>
  <conditionalFormatting sqref="AD87:AE87 AH87:AI87">
    <cfRule type="cellIs" priority="18" operator="equal" aboveAverage="0" equalAverage="0" bottom="0" percent="0" rank="0" text="" dxfId="16">
      <formula>0</formula>
    </cfRule>
  </conditionalFormatting>
  <conditionalFormatting sqref="A87:A88 AF87:AG87 AJ87:XFD87 A90 A92 A94 A96 A98 V87:AC87 D87:S87">
    <cfRule type="cellIs" priority="19" operator="equal" aboveAverage="0" equalAverage="0" bottom="0" percent="0" rank="0" text="" dxfId="17">
      <formula>0</formula>
    </cfRule>
  </conditionalFormatting>
  <conditionalFormatting sqref="A118:B118 AY118:XFD118">
    <cfRule type="cellIs" priority="20" operator="equal" aboveAverage="0" equalAverage="0" bottom="0" percent="0" rank="0" text="" dxfId="18">
      <formula>0</formula>
    </cfRule>
  </conditionalFormatting>
  <conditionalFormatting sqref="I12:AE12">
    <cfRule type="cellIs" priority="21" operator="equal" aboveAverage="0" equalAverage="0" bottom="0" percent="0" rank="0" text="" dxfId="19">
      <formula>0</formula>
    </cfRule>
  </conditionalFormatting>
  <printOptions headings="false" gridLines="false" gridLinesSet="true" horizontalCentered="false" verticalCentered="false"/>
  <pageMargins left="0.7875" right="0.196527777777778" top="0.315277777777778" bottom="0.315277777777778" header="0.511811023622047" footer="0.511811023622047"/>
  <pageSetup paperSize="9" scale="2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5842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2019-03-22T09:52:29Z</dcterms:created>
  <dc:creator>Користувач</dc:creator>
  <dc:description/>
  <dc:language>uk-UA</dc:language>
  <cp:lastModifiedBy/>
  <cp:lastPrinted>2020-02-04T14:16:11Z</cp:lastPrinted>
  <dcterms:modified xsi:type="dcterms:W3CDTF">2025-06-05T10:47:42Z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